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-195" windowWidth="16260" windowHeight="1252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6" i="1" l="1"/>
  <c r="D42" i="1"/>
  <c r="X43" i="1"/>
  <c r="W43" i="1"/>
  <c r="V43" i="1"/>
  <c r="U43" i="1"/>
  <c r="X42" i="1"/>
  <c r="X44" i="1"/>
  <c r="W42" i="1"/>
  <c r="W44" i="1"/>
  <c r="V42" i="1"/>
  <c r="U42" i="1"/>
  <c r="S43" i="1"/>
  <c r="R43" i="1"/>
  <c r="Q43" i="1"/>
  <c r="P43" i="1"/>
  <c r="O43" i="1"/>
  <c r="S42" i="1"/>
  <c r="S44" i="1"/>
  <c r="R42" i="1"/>
  <c r="Q42" i="1"/>
  <c r="P42" i="1"/>
  <c r="O42" i="1"/>
  <c r="M43" i="1"/>
  <c r="L43" i="1"/>
  <c r="M42" i="1"/>
  <c r="M44" i="1"/>
  <c r="L42" i="1"/>
  <c r="J43" i="1"/>
  <c r="K43" i="1"/>
  <c r="I43" i="1"/>
  <c r="H43" i="1"/>
  <c r="J42" i="1"/>
  <c r="J44" i="1"/>
  <c r="I42" i="1"/>
  <c r="H42" i="1"/>
  <c r="H44" i="1"/>
  <c r="F43" i="1"/>
  <c r="E43" i="1"/>
  <c r="D43" i="1"/>
  <c r="F42" i="1"/>
  <c r="E42" i="1"/>
  <c r="E44" i="1"/>
  <c r="C43" i="1"/>
  <c r="C42" i="1"/>
  <c r="Y28" i="1"/>
  <c r="T6" i="1"/>
  <c r="Y6" i="1"/>
  <c r="Y39" i="1"/>
  <c r="Y40" i="1"/>
  <c r="Y37" i="1"/>
  <c r="Y36" i="1"/>
  <c r="Y34" i="1"/>
  <c r="Y33" i="1"/>
  <c r="Y31" i="1"/>
  <c r="Y30" i="1"/>
  <c r="Y32" i="1"/>
  <c r="Y27" i="1"/>
  <c r="Y29" i="1"/>
  <c r="Y25" i="1"/>
  <c r="Y26" i="1"/>
  <c r="Y24" i="1"/>
  <c r="Y22" i="1"/>
  <c r="Y21" i="1"/>
  <c r="Y19" i="1"/>
  <c r="Y18" i="1"/>
  <c r="Y20" i="1"/>
  <c r="Y16" i="1"/>
  <c r="Y15" i="1"/>
  <c r="Y13" i="1"/>
  <c r="Y12" i="1"/>
  <c r="Y14" i="1"/>
  <c r="Y10" i="1"/>
  <c r="Y9" i="1"/>
  <c r="Y7" i="1"/>
  <c r="Y8" i="1"/>
  <c r="T40" i="1"/>
  <c r="T39" i="1"/>
  <c r="T37" i="1"/>
  <c r="T36" i="1"/>
  <c r="T34" i="1"/>
  <c r="T33" i="1"/>
  <c r="T31" i="1"/>
  <c r="T30" i="1"/>
  <c r="T28" i="1"/>
  <c r="T27" i="1"/>
  <c r="T25" i="1"/>
  <c r="T24" i="1"/>
  <c r="T26" i="1"/>
  <c r="T22" i="1"/>
  <c r="T21" i="1"/>
  <c r="T19" i="1"/>
  <c r="T18" i="1"/>
  <c r="T16" i="1"/>
  <c r="T15" i="1"/>
  <c r="T13" i="1"/>
  <c r="T14" i="1"/>
  <c r="T12" i="1"/>
  <c r="T10" i="1"/>
  <c r="T9" i="1"/>
  <c r="T7" i="1"/>
  <c r="N40" i="1"/>
  <c r="N39" i="1"/>
  <c r="N41" i="1"/>
  <c r="N37" i="1"/>
  <c r="N38" i="1"/>
  <c r="N36" i="1"/>
  <c r="N34" i="1"/>
  <c r="N33" i="1"/>
  <c r="N31" i="1"/>
  <c r="N30" i="1"/>
  <c r="N28" i="1"/>
  <c r="Z28" i="1"/>
  <c r="N27" i="1"/>
  <c r="N29" i="1"/>
  <c r="N25" i="1"/>
  <c r="N24" i="1"/>
  <c r="N26" i="1"/>
  <c r="N22" i="1"/>
  <c r="N21" i="1"/>
  <c r="N23" i="1"/>
  <c r="N19" i="1"/>
  <c r="N18" i="1"/>
  <c r="N20" i="1"/>
  <c r="N16" i="1"/>
  <c r="N17" i="1"/>
  <c r="N15" i="1"/>
  <c r="N13" i="1"/>
  <c r="N12" i="1"/>
  <c r="N10" i="1"/>
  <c r="N9" i="1"/>
  <c r="N11" i="1"/>
  <c r="N7" i="1"/>
  <c r="N6" i="1"/>
  <c r="N8" i="1"/>
  <c r="K40" i="1"/>
  <c r="K39" i="1"/>
  <c r="K41" i="1"/>
  <c r="K37" i="1"/>
  <c r="K36" i="1"/>
  <c r="K34" i="1"/>
  <c r="K35" i="1"/>
  <c r="K33" i="1"/>
  <c r="K31" i="1"/>
  <c r="K30" i="1"/>
  <c r="K28" i="1"/>
  <c r="K27" i="1"/>
  <c r="K29" i="1"/>
  <c r="K25" i="1"/>
  <c r="K24" i="1"/>
  <c r="K22" i="1"/>
  <c r="K21" i="1"/>
  <c r="K23" i="1"/>
  <c r="K19" i="1"/>
  <c r="K18" i="1"/>
  <c r="K16" i="1"/>
  <c r="K15" i="1"/>
  <c r="K13" i="1"/>
  <c r="K12" i="1"/>
  <c r="K10" i="1"/>
  <c r="K9" i="1"/>
  <c r="K11" i="1"/>
  <c r="K7" i="1"/>
  <c r="K6" i="1"/>
  <c r="G34" i="1"/>
  <c r="G16" i="1"/>
  <c r="G13" i="1"/>
  <c r="G40" i="1"/>
  <c r="G39" i="1"/>
  <c r="G37" i="1"/>
  <c r="G36" i="1"/>
  <c r="G33" i="1"/>
  <c r="G31" i="1"/>
  <c r="G30" i="1"/>
  <c r="G28" i="1"/>
  <c r="G27" i="1"/>
  <c r="G25" i="1"/>
  <c r="G24" i="1"/>
  <c r="G22" i="1"/>
  <c r="G23" i="1"/>
  <c r="G21" i="1"/>
  <c r="G19" i="1"/>
  <c r="G18" i="1"/>
  <c r="G15" i="1"/>
  <c r="G17" i="1"/>
  <c r="G12" i="1"/>
  <c r="G10" i="1"/>
  <c r="G9" i="1"/>
  <c r="G7" i="1"/>
  <c r="Y23" i="1"/>
  <c r="G8" i="1"/>
  <c r="Z36" i="1"/>
  <c r="Y11" i="1"/>
  <c r="O44" i="1"/>
  <c r="N42" i="1"/>
  <c r="I44" i="1"/>
  <c r="G32" i="1"/>
  <c r="G11" i="1"/>
  <c r="G42" i="1"/>
  <c r="G41" i="1"/>
  <c r="Y41" i="1"/>
  <c r="Y17" i="1"/>
  <c r="Y38" i="1"/>
  <c r="V44" i="1"/>
  <c r="Y35" i="1"/>
  <c r="Y42" i="1"/>
  <c r="Z33" i="1"/>
  <c r="U44" i="1"/>
  <c r="Y43" i="1"/>
  <c r="Z30" i="1"/>
  <c r="T29" i="1"/>
  <c r="Z24" i="1"/>
  <c r="T23" i="1"/>
  <c r="T38" i="1"/>
  <c r="T17" i="1"/>
  <c r="R44" i="1"/>
  <c r="T11" i="1"/>
  <c r="T35" i="1"/>
  <c r="Q44" i="1"/>
  <c r="T43" i="1"/>
  <c r="T41" i="1"/>
  <c r="Z40" i="1"/>
  <c r="T32" i="1"/>
  <c r="T20" i="1"/>
  <c r="P44" i="1"/>
  <c r="T42" i="1"/>
  <c r="T8" i="1"/>
  <c r="Z7" i="1"/>
  <c r="Z10" i="1"/>
  <c r="Z6" i="1"/>
  <c r="Z39" i="1"/>
  <c r="N43" i="1"/>
  <c r="N35" i="1"/>
  <c r="N14" i="1"/>
  <c r="Z37" i="1"/>
  <c r="Z38" i="1"/>
  <c r="N32" i="1"/>
  <c r="Z21" i="1"/>
  <c r="Z13" i="1"/>
  <c r="L44" i="1"/>
  <c r="N44" i="1"/>
  <c r="K32" i="1"/>
  <c r="Z27" i="1"/>
  <c r="Z29" i="1"/>
  <c r="K42" i="1"/>
  <c r="K44" i="1"/>
  <c r="K20" i="1"/>
  <c r="Z18" i="1"/>
  <c r="K17" i="1"/>
  <c r="K8" i="1"/>
  <c r="K38" i="1"/>
  <c r="Z31" i="1"/>
  <c r="K26" i="1"/>
  <c r="K14" i="1"/>
  <c r="Z34" i="1"/>
  <c r="Z35" i="1"/>
  <c r="Z19" i="1"/>
  <c r="Z20" i="1"/>
  <c r="Z16" i="1"/>
  <c r="Z12" i="1"/>
  <c r="Z14" i="1"/>
  <c r="Z9" i="1"/>
  <c r="F44" i="1"/>
  <c r="G35" i="1"/>
  <c r="G29" i="1"/>
  <c r="G26" i="1"/>
  <c r="G38" i="1"/>
  <c r="Z22" i="1"/>
  <c r="D44" i="1"/>
  <c r="G20" i="1"/>
  <c r="Z15" i="1"/>
  <c r="G43" i="1"/>
  <c r="G44" i="1"/>
  <c r="Z25" i="1"/>
  <c r="G14" i="1"/>
  <c r="C44" i="1"/>
  <c r="Z11" i="1"/>
  <c r="Y44" i="1"/>
  <c r="Z41" i="1"/>
  <c r="Z32" i="1"/>
  <c r="Z26" i="1"/>
  <c r="Z8" i="1"/>
  <c r="T44" i="1"/>
  <c r="Z23" i="1"/>
  <c r="Z17" i="1"/>
  <c r="Z42" i="1"/>
  <c r="Z43" i="1"/>
  <c r="Z44" i="1"/>
</calcChain>
</file>

<file path=xl/sharedStrings.xml><?xml version="1.0" encoding="utf-8"?>
<sst xmlns="http://schemas.openxmlformats.org/spreadsheetml/2006/main" count="85" uniqueCount="56">
  <si>
    <t xml:space="preserve">Age and Sex Profile of Registered Electors by Districts </t>
    <phoneticPr fontId="2" type="noConversion"/>
  </si>
  <si>
    <t>Age Range</t>
  </si>
  <si>
    <t>Sex</t>
    <phoneticPr fontId="2" type="noConversion"/>
  </si>
  <si>
    <t xml:space="preserve">HK Island </t>
    <phoneticPr fontId="2" type="noConversion"/>
  </si>
  <si>
    <t>Kowloon West</t>
    <phoneticPr fontId="2" type="noConversion"/>
  </si>
  <si>
    <t>Kowloon East</t>
    <phoneticPr fontId="2" type="noConversion"/>
  </si>
  <si>
    <t>New Territories West</t>
    <phoneticPr fontId="2" type="noConversion"/>
  </si>
  <si>
    <t>New Territories East</t>
    <phoneticPr fontId="2" type="noConversion"/>
  </si>
  <si>
    <t>Grand Total</t>
    <phoneticPr fontId="2" type="noConversion"/>
  </si>
  <si>
    <t>Central &amp; Western</t>
    <phoneticPr fontId="2" type="noConversion"/>
  </si>
  <si>
    <t>Wan Chai</t>
    <phoneticPr fontId="2" type="noConversion"/>
  </si>
  <si>
    <t>Eastern</t>
    <phoneticPr fontId="2" type="noConversion"/>
  </si>
  <si>
    <t>Southern</t>
    <phoneticPr fontId="2" type="noConversion"/>
  </si>
  <si>
    <t>Total</t>
    <phoneticPr fontId="2" type="noConversion"/>
  </si>
  <si>
    <t>Yau Tsim Mong</t>
    <phoneticPr fontId="2" type="noConversion"/>
  </si>
  <si>
    <t>Sham Shui Po</t>
    <phoneticPr fontId="2" type="noConversion"/>
  </si>
  <si>
    <t>Kowloon City</t>
    <phoneticPr fontId="2" type="noConversion"/>
  </si>
  <si>
    <t>Wong Tai Sin</t>
    <phoneticPr fontId="2" type="noConversion"/>
  </si>
  <si>
    <t>Kwun Tong</t>
    <phoneticPr fontId="2" type="noConversion"/>
  </si>
  <si>
    <t>Tsuen Wan</t>
    <phoneticPr fontId="2" type="noConversion"/>
  </si>
  <si>
    <t>Tuen Mun</t>
    <phoneticPr fontId="2" type="noConversion"/>
  </si>
  <si>
    <t>Yuen Long</t>
    <phoneticPr fontId="2" type="noConversion"/>
  </si>
  <si>
    <t>Kwai Tsing</t>
    <phoneticPr fontId="2" type="noConversion"/>
  </si>
  <si>
    <t>Islands</t>
    <phoneticPr fontId="2" type="noConversion"/>
  </si>
  <si>
    <t>North</t>
    <phoneticPr fontId="2" type="noConversion"/>
  </si>
  <si>
    <t>Tai Po</t>
    <phoneticPr fontId="2" type="noConversion"/>
  </si>
  <si>
    <t>Sai Kung</t>
    <phoneticPr fontId="2" type="noConversion"/>
  </si>
  <si>
    <t>Sha Tin</t>
    <phoneticPr fontId="2" type="noConversion"/>
  </si>
  <si>
    <t>18-20</t>
  </si>
  <si>
    <t>18-20 Sub-total</t>
    <phoneticPr fontId="2" type="noConversion"/>
  </si>
  <si>
    <t>21-25</t>
  </si>
  <si>
    <t>21-25 Sub-total</t>
    <phoneticPr fontId="2" type="noConversion"/>
  </si>
  <si>
    <t>26-30</t>
  </si>
  <si>
    <t>26-30 Sub-total</t>
    <phoneticPr fontId="2" type="noConversion"/>
  </si>
  <si>
    <t>31-35</t>
  </si>
  <si>
    <t>31-35 Sub-total</t>
    <phoneticPr fontId="2" type="noConversion"/>
  </si>
  <si>
    <t>36-40</t>
  </si>
  <si>
    <t>36-40 Sub-total</t>
    <phoneticPr fontId="2" type="noConversion"/>
  </si>
  <si>
    <t>41-45</t>
  </si>
  <si>
    <t>41-45 Sub-total</t>
    <phoneticPr fontId="2" type="noConversion"/>
  </si>
  <si>
    <t>46-50</t>
  </si>
  <si>
    <t>46-50 Sub-total</t>
    <phoneticPr fontId="2" type="noConversion"/>
  </si>
  <si>
    <t>51-55</t>
  </si>
  <si>
    <t>51-55 Sub-total</t>
    <phoneticPr fontId="2" type="noConversion"/>
  </si>
  <si>
    <t>56-60</t>
  </si>
  <si>
    <t>56-60 Sub-total</t>
    <phoneticPr fontId="2" type="noConversion"/>
  </si>
  <si>
    <t>61-65</t>
  </si>
  <si>
    <t>61-65 Sub-total</t>
    <phoneticPr fontId="2" type="noConversion"/>
  </si>
  <si>
    <t>66-70</t>
  </si>
  <si>
    <t>66-70 Sub-total</t>
    <phoneticPr fontId="2" type="noConversion"/>
  </si>
  <si>
    <t>71 or above</t>
    <phoneticPr fontId="2" type="noConversion"/>
  </si>
  <si>
    <t>71 or above Sub-total</t>
    <phoneticPr fontId="2" type="noConversion"/>
  </si>
  <si>
    <t>M</t>
    <phoneticPr fontId="2" type="noConversion"/>
  </si>
  <si>
    <t>F</t>
    <phoneticPr fontId="2" type="noConversion"/>
  </si>
  <si>
    <t>F</t>
    <phoneticPr fontId="2" type="noConversion"/>
  </si>
  <si>
    <t xml:space="preserve">2016 Final Register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</si>
</sst>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4" formatCode="#,##0_ "/>
  </numFmts>
  <fonts count="18" x14ac:knownFonts="1">
    <font>
      <sz val="12"/>
      <name val="新細明體"/>
      <family val="1"/>
      <charset val="136"/>
    </font>
    <font>
      <b/>
      <sz val="22"/>
      <name val="Times New Roman"/>
      <family val="1"/>
    </font>
    <font>
      <sz val="9"/>
      <name val="新細明體"/>
      <family val="1"/>
      <charset val="136"/>
    </font>
    <font>
      <sz val="12"/>
      <name val="Times New Roman"/>
      <family val="1"/>
    </font>
    <font>
      <b/>
      <i/>
      <sz val="2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indexed="62"/>
      <name val="Times New Roman"/>
      <family val="1"/>
    </font>
    <font>
      <b/>
      <sz val="14"/>
      <color indexed="1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18"/>
      <name val="Times New Roman"/>
      <family val="1"/>
    </font>
    <font>
      <sz val="11"/>
      <color indexed="16"/>
      <name val="Times New Roman"/>
      <family val="1"/>
    </font>
    <font>
      <b/>
      <sz val="14"/>
      <color indexed="16"/>
      <name val="Times New Roman"/>
      <family val="1"/>
    </font>
    <font>
      <b/>
      <sz val="12"/>
      <name val="Times New Roman"/>
      <family val="1"/>
    </font>
    <font>
      <sz val="12"/>
      <color indexed="62"/>
      <name val="Times New Roman"/>
      <family val="1"/>
    </font>
    <font>
      <b/>
      <sz val="12"/>
      <color indexed="18"/>
      <name val="Times New Roman"/>
      <family val="1"/>
    </font>
    <font>
      <b/>
      <sz val="12"/>
      <color indexed="6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84" fontId="9" fillId="0" borderId="0" xfId="0" applyNumberFormat="1" applyFont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84" fontId="3" fillId="0" borderId="6" xfId="0" applyNumberFormat="1" applyFont="1" applyFill="1" applyBorder="1" applyAlignment="1">
      <alignment horizontal="center" vertical="center" wrapText="1"/>
    </xf>
    <xf numFmtId="184" fontId="3" fillId="0" borderId="7" xfId="0" applyNumberFormat="1" applyFont="1" applyFill="1" applyBorder="1" applyAlignment="1">
      <alignment horizontal="center" vertical="center"/>
    </xf>
    <xf numFmtId="184" fontId="3" fillId="0" borderId="8" xfId="0" applyNumberFormat="1" applyFont="1" applyFill="1" applyBorder="1" applyAlignment="1">
      <alignment horizontal="center" vertical="center"/>
    </xf>
    <xf numFmtId="184" fontId="14" fillId="2" borderId="9" xfId="0" applyNumberFormat="1" applyFont="1" applyFill="1" applyBorder="1" applyAlignment="1">
      <alignment horizontal="center" vertical="center"/>
    </xf>
    <xf numFmtId="184" fontId="15" fillId="0" borderId="6" xfId="0" applyNumberFormat="1" applyFont="1" applyBorder="1" applyAlignment="1">
      <alignment horizontal="center" vertical="center" wrapText="1"/>
    </xf>
    <xf numFmtId="184" fontId="15" fillId="0" borderId="7" xfId="0" applyNumberFormat="1" applyFont="1" applyBorder="1" applyAlignment="1">
      <alignment horizontal="center" vertical="center" wrapText="1"/>
    </xf>
    <xf numFmtId="184" fontId="15" fillId="0" borderId="10" xfId="0" applyNumberFormat="1" applyFont="1" applyBorder="1" applyAlignment="1">
      <alignment horizontal="center" vertical="center" wrapText="1"/>
    </xf>
    <xf numFmtId="184" fontId="16" fillId="2" borderId="11" xfId="0" applyNumberFormat="1" applyFont="1" applyFill="1" applyBorder="1" applyAlignment="1">
      <alignment horizontal="center" vertical="center"/>
    </xf>
    <xf numFmtId="184" fontId="3" fillId="0" borderId="6" xfId="0" applyNumberFormat="1" applyFont="1" applyBorder="1" applyAlignment="1">
      <alignment horizontal="center" vertical="center" wrapText="1"/>
    </xf>
    <xf numFmtId="184" fontId="3" fillId="0" borderId="8" xfId="0" applyNumberFormat="1" applyFont="1" applyBorder="1" applyAlignment="1">
      <alignment horizontal="center" vertical="center" wrapText="1"/>
    </xf>
    <xf numFmtId="184" fontId="14" fillId="2" borderId="12" xfId="0" applyNumberFormat="1" applyFont="1" applyFill="1" applyBorder="1" applyAlignment="1">
      <alignment horizontal="center" vertical="center"/>
    </xf>
    <xf numFmtId="184" fontId="15" fillId="0" borderId="7" xfId="0" applyNumberFormat="1" applyFont="1" applyFill="1" applyBorder="1" applyAlignment="1">
      <alignment horizontal="center" vertical="center" wrapText="1"/>
    </xf>
    <xf numFmtId="184" fontId="15" fillId="0" borderId="8" xfId="0" applyNumberFormat="1" applyFont="1" applyFill="1" applyBorder="1" applyAlignment="1">
      <alignment horizontal="center" vertical="center" wrapText="1"/>
    </xf>
    <xf numFmtId="184" fontId="16" fillId="2" borderId="12" xfId="0" applyNumberFormat="1" applyFont="1" applyFill="1" applyBorder="1" applyAlignment="1">
      <alignment horizontal="center" vertical="center"/>
    </xf>
    <xf numFmtId="184" fontId="3" fillId="0" borderId="7" xfId="0" applyNumberFormat="1" applyFont="1" applyBorder="1" applyAlignment="1">
      <alignment horizontal="center" vertical="center" wrapText="1"/>
    </xf>
    <xf numFmtId="38" fontId="9" fillId="0" borderId="0" xfId="0" applyNumberFormat="1" applyFont="1" applyAlignment="1">
      <alignment horizontal="center" vertical="center"/>
    </xf>
    <xf numFmtId="38" fontId="9" fillId="0" borderId="13" xfId="0" applyNumberFormat="1" applyFont="1" applyBorder="1" applyAlignment="1">
      <alignment horizontal="center" vertical="center"/>
    </xf>
    <xf numFmtId="38" fontId="12" fillId="0" borderId="14" xfId="0" applyNumberFormat="1" applyFont="1" applyFill="1" applyBorder="1" applyAlignment="1">
      <alignment horizontal="center" vertical="center"/>
    </xf>
    <xf numFmtId="184" fontId="17" fillId="3" borderId="15" xfId="0" applyNumberFormat="1" applyFont="1" applyFill="1" applyBorder="1" applyAlignment="1">
      <alignment horizontal="center" vertical="center"/>
    </xf>
    <xf numFmtId="184" fontId="9" fillId="0" borderId="0" xfId="0" applyNumberFormat="1" applyFont="1" applyAlignment="1">
      <alignment horizontal="center" vertical="center"/>
    </xf>
    <xf numFmtId="38" fontId="10" fillId="2" borderId="12" xfId="0" applyNumberFormat="1" applyFont="1" applyFill="1" applyBorder="1" applyAlignment="1">
      <alignment horizontal="center" vertical="center"/>
    </xf>
    <xf numFmtId="38" fontId="9" fillId="4" borderId="16" xfId="0" applyNumberFormat="1" applyFont="1" applyFill="1" applyBorder="1" applyAlignment="1">
      <alignment horizontal="center" vertical="center"/>
    </xf>
    <xf numFmtId="38" fontId="12" fillId="0" borderId="17" xfId="0" applyNumberFormat="1" applyFont="1" applyFill="1" applyBorder="1" applyAlignment="1">
      <alignment horizontal="center" vertical="center"/>
    </xf>
    <xf numFmtId="38" fontId="12" fillId="0" borderId="9" xfId="0" applyNumberFormat="1" applyFont="1" applyFill="1" applyBorder="1" applyAlignment="1">
      <alignment horizontal="center" vertical="center"/>
    </xf>
    <xf numFmtId="38" fontId="12" fillId="0" borderId="0" xfId="0" applyNumberFormat="1" applyFont="1" applyFill="1" applyBorder="1" applyAlignment="1">
      <alignment horizontal="center" vertical="center"/>
    </xf>
    <xf numFmtId="184" fontId="14" fillId="3" borderId="16" xfId="0" applyNumberFormat="1" applyFont="1" applyFill="1" applyBorder="1" applyAlignment="1">
      <alignment horizontal="center" vertical="center"/>
    </xf>
    <xf numFmtId="184" fontId="14" fillId="2" borderId="18" xfId="0" applyNumberFormat="1" applyFont="1" applyFill="1" applyBorder="1" applyAlignment="1">
      <alignment horizontal="center" vertical="center"/>
    </xf>
    <xf numFmtId="184" fontId="10" fillId="0" borderId="0" xfId="0" applyNumberFormat="1" applyFont="1" applyAlignment="1">
      <alignment horizontal="center" vertical="center"/>
    </xf>
    <xf numFmtId="38" fontId="11" fillId="2" borderId="12" xfId="0" applyNumberFormat="1" applyFont="1" applyFill="1" applyBorder="1" applyAlignment="1">
      <alignment horizontal="center" vertical="center"/>
    </xf>
    <xf numFmtId="38" fontId="11" fillId="0" borderId="19" xfId="0" applyNumberFormat="1" applyFont="1" applyBorder="1" applyAlignment="1">
      <alignment horizontal="center" vertical="center"/>
    </xf>
    <xf numFmtId="38" fontId="11" fillId="0" borderId="20" xfId="0" applyNumberFormat="1" applyFont="1" applyBorder="1" applyAlignment="1">
      <alignment horizontal="center" vertical="center"/>
    </xf>
    <xf numFmtId="38" fontId="11" fillId="4" borderId="21" xfId="0" applyNumberFormat="1" applyFont="1" applyFill="1" applyBorder="1" applyAlignment="1">
      <alignment horizontal="center" vertical="center"/>
    </xf>
    <xf numFmtId="38" fontId="9" fillId="0" borderId="0" xfId="0" applyNumberFormat="1" applyFont="1" applyFill="1" applyAlignment="1">
      <alignment horizontal="center" vertical="center"/>
    </xf>
    <xf numFmtId="38" fontId="11" fillId="0" borderId="22" xfId="0" applyNumberFormat="1" applyFont="1" applyBorder="1" applyAlignment="1">
      <alignment horizontal="center" vertical="center"/>
    </xf>
    <xf numFmtId="38" fontId="11" fillId="0" borderId="23" xfId="0" applyNumberFormat="1" applyFont="1" applyBorder="1" applyAlignment="1">
      <alignment horizontal="center" vertical="center"/>
    </xf>
    <xf numFmtId="38" fontId="9" fillId="0" borderId="24" xfId="0" applyNumberFormat="1" applyFont="1" applyBorder="1" applyAlignment="1">
      <alignment horizontal="center" vertical="center"/>
    </xf>
    <xf numFmtId="38" fontId="9" fillId="0" borderId="25" xfId="0" applyNumberFormat="1" applyFont="1" applyBorder="1" applyAlignment="1">
      <alignment horizontal="center" vertical="center"/>
    </xf>
    <xf numFmtId="184" fontId="17" fillId="3" borderId="16" xfId="0" applyNumberFormat="1" applyFont="1" applyFill="1" applyBorder="1" applyAlignment="1">
      <alignment horizontal="center" vertical="center"/>
    </xf>
    <xf numFmtId="184" fontId="17" fillId="3" borderId="26" xfId="0" applyNumberFormat="1" applyFont="1" applyFill="1" applyBorder="1" applyAlignment="1">
      <alignment horizontal="center" vertical="center"/>
    </xf>
    <xf numFmtId="184" fontId="16" fillId="2" borderId="27" xfId="0" applyNumberFormat="1" applyFont="1" applyFill="1" applyBorder="1" applyAlignment="1">
      <alignment horizontal="center" vertical="center"/>
    </xf>
    <xf numFmtId="184" fontId="14" fillId="3" borderId="6" xfId="0" applyNumberFormat="1" applyFont="1" applyFill="1" applyBorder="1" applyAlignment="1">
      <alignment horizontal="center" vertical="center"/>
    </xf>
    <xf numFmtId="184" fontId="14" fillId="3" borderId="8" xfId="0" applyNumberFormat="1" applyFont="1" applyFill="1" applyBorder="1" applyAlignment="1">
      <alignment horizontal="center" vertical="center"/>
    </xf>
    <xf numFmtId="184" fontId="14" fillId="2" borderId="27" xfId="0" applyNumberFormat="1" applyFont="1" applyFill="1" applyBorder="1" applyAlignment="1">
      <alignment horizontal="center" vertical="center"/>
    </xf>
    <xf numFmtId="184" fontId="17" fillId="3" borderId="28" xfId="0" applyNumberFormat="1" applyFont="1" applyFill="1" applyBorder="1" applyAlignment="1">
      <alignment horizontal="center" vertical="center"/>
    </xf>
    <xf numFmtId="184" fontId="17" fillId="3" borderId="8" xfId="0" applyNumberFormat="1" applyFont="1" applyFill="1" applyBorder="1" applyAlignment="1">
      <alignment horizontal="center" vertical="center"/>
    </xf>
    <xf numFmtId="184" fontId="14" fillId="3" borderId="29" xfId="0" applyNumberFormat="1" applyFont="1" applyFill="1" applyBorder="1" applyAlignment="1">
      <alignment horizontal="center" vertical="center"/>
    </xf>
    <xf numFmtId="184" fontId="14" fillId="3" borderId="26" xfId="0" applyNumberFormat="1" applyFont="1" applyFill="1" applyBorder="1" applyAlignment="1">
      <alignment horizontal="center" vertical="center"/>
    </xf>
    <xf numFmtId="38" fontId="11" fillId="0" borderId="23" xfId="0" applyNumberFormat="1" applyFont="1" applyFill="1" applyBorder="1" applyAlignment="1">
      <alignment horizontal="center" vertical="center"/>
    </xf>
    <xf numFmtId="184" fontId="14" fillId="3" borderId="30" xfId="0" applyNumberFormat="1" applyFont="1" applyFill="1" applyBorder="1" applyAlignment="1">
      <alignment horizontal="center" vertical="center"/>
    </xf>
    <xf numFmtId="38" fontId="12" fillId="0" borderId="24" xfId="0" applyNumberFormat="1" applyFont="1" applyFill="1" applyBorder="1" applyAlignment="1">
      <alignment horizontal="center" vertical="center"/>
    </xf>
    <xf numFmtId="38" fontId="9" fillId="4" borderId="9" xfId="0" applyNumberFormat="1" applyFont="1" applyFill="1" applyBorder="1" applyAlignment="1">
      <alignment horizontal="center" vertical="center"/>
    </xf>
    <xf numFmtId="38" fontId="12" fillId="0" borderId="31" xfId="0" applyNumberFormat="1" applyFont="1" applyFill="1" applyBorder="1" applyAlignment="1">
      <alignment horizontal="center" vertical="center"/>
    </xf>
    <xf numFmtId="38" fontId="9" fillId="4" borderId="7" xfId="0" applyNumberFormat="1" applyFont="1" applyFill="1" applyBorder="1" applyAlignment="1">
      <alignment horizontal="center" vertical="center"/>
    </xf>
    <xf numFmtId="38" fontId="10" fillId="2" borderId="27" xfId="0" applyNumberFormat="1" applyFont="1" applyFill="1" applyBorder="1" applyAlignment="1">
      <alignment horizontal="center" vertical="center"/>
    </xf>
    <xf numFmtId="38" fontId="10" fillId="2" borderId="38" xfId="0" applyNumberFormat="1" applyFont="1" applyFill="1" applyBorder="1" applyAlignment="1">
      <alignment horizontal="center" vertical="center"/>
    </xf>
    <xf numFmtId="38" fontId="11" fillId="4" borderId="22" xfId="0" applyNumberFormat="1" applyFont="1" applyFill="1" applyBorder="1" applyAlignment="1">
      <alignment horizontal="center" vertical="center"/>
    </xf>
    <xf numFmtId="184" fontId="13" fillId="0" borderId="37" xfId="0" applyNumberFormat="1" applyFont="1" applyFill="1" applyBorder="1" applyAlignment="1">
      <alignment horizontal="center" vertical="center"/>
    </xf>
    <xf numFmtId="38" fontId="12" fillId="0" borderId="39" xfId="0" applyNumberFormat="1" applyFont="1" applyFill="1" applyBorder="1" applyAlignment="1">
      <alignment horizontal="center" vertical="center"/>
    </xf>
    <xf numFmtId="38" fontId="12" fillId="0" borderId="40" xfId="0" applyNumberFormat="1" applyFont="1" applyFill="1" applyBorder="1" applyAlignment="1">
      <alignment horizontal="center" vertical="center"/>
    </xf>
    <xf numFmtId="184" fontId="6" fillId="5" borderId="15" xfId="0" applyNumberFormat="1" applyFont="1" applyFill="1" applyBorder="1" applyAlignment="1">
      <alignment horizontal="center" vertical="center"/>
    </xf>
    <xf numFmtId="184" fontId="6" fillId="5" borderId="16" xfId="0" applyNumberFormat="1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84" fontId="8" fillId="0" borderId="19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4" borderId="29" xfId="0" applyFont="1" applyFill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84" fontId="7" fillId="5" borderId="15" xfId="0" applyNumberFormat="1" applyFont="1" applyFill="1" applyBorder="1" applyAlignment="1">
      <alignment horizontal="center" vertical="center"/>
    </xf>
    <xf numFmtId="184" fontId="7" fillId="5" borderId="16" xfId="0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0" fillId="0" borderId="29" xfId="0" applyFont="1" applyFill="1" applyBorder="1" applyAlignment="1">
      <alignment horizontal="right" vertical="center"/>
    </xf>
    <xf numFmtId="0" fontId="10" fillId="0" borderId="34" xfId="0" applyFont="1" applyFill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4"/>
  <sheetViews>
    <sheetView tabSelected="1" view="pageBreakPreview" zoomScale="80" zoomScaleNormal="190" zoomScaleSheetLayoutView="80" workbookViewId="0">
      <selection sqref="A1:Z1"/>
    </sheetView>
  </sheetViews>
  <sheetFormatPr defaultColWidth="8.875" defaultRowHeight="22.15" customHeight="1" x14ac:dyDescent="0.25"/>
  <cols>
    <col min="1" max="1" width="12.375" style="10" bestFit="1" customWidth="1"/>
    <col min="2" max="2" width="6.75" style="11" customWidth="1"/>
    <col min="3" max="3" width="11.75" style="31" customWidth="1"/>
    <col min="4" max="6" width="9.75" style="31" customWidth="1"/>
    <col min="7" max="7" width="10.625" style="39" customWidth="1"/>
    <col min="8" max="8" width="11.5" style="31" customWidth="1"/>
    <col min="9" max="10" width="9.75" style="31" customWidth="1"/>
    <col min="11" max="11" width="10.625" style="39" customWidth="1"/>
    <col min="12" max="12" width="11.5" style="31" customWidth="1"/>
    <col min="13" max="13" width="11.75" style="31" customWidth="1"/>
    <col min="14" max="14" width="10.625" style="39" customWidth="1"/>
    <col min="15" max="19" width="9.75" style="31" customWidth="1"/>
    <col min="20" max="20" width="11.875" style="39" customWidth="1"/>
    <col min="21" max="24" width="9.75" style="31" customWidth="1"/>
    <col min="25" max="25" width="10.625" style="39" customWidth="1"/>
    <col min="26" max="26" width="12.625" style="39" customWidth="1"/>
    <col min="27" max="27" width="10" style="1" bestFit="1" customWidth="1"/>
    <col min="28" max="28" width="10.75" style="1" bestFit="1" customWidth="1"/>
    <col min="29" max="16384" width="8.875" style="1"/>
  </cols>
  <sheetData>
    <row r="1" spans="1:26" ht="29.45" customHeight="1" x14ac:dyDescent="0.25">
      <c r="A1" s="80" t="s">
        <v>55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 ht="33.6" customHeight="1" x14ac:dyDescent="0.2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26" ht="13.1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2.15" customHeight="1" x14ac:dyDescent="0.25">
      <c r="A4" s="81" t="s">
        <v>1</v>
      </c>
      <c r="B4" s="83" t="s">
        <v>2</v>
      </c>
      <c r="C4" s="71" t="s">
        <v>3</v>
      </c>
      <c r="D4" s="85"/>
      <c r="E4" s="85"/>
      <c r="F4" s="85"/>
      <c r="G4" s="86"/>
      <c r="H4" s="87" t="s">
        <v>4</v>
      </c>
      <c r="I4" s="88"/>
      <c r="J4" s="88"/>
      <c r="K4" s="73"/>
      <c r="L4" s="71" t="s">
        <v>5</v>
      </c>
      <c r="M4" s="72"/>
      <c r="N4" s="73"/>
      <c r="O4" s="87" t="s">
        <v>6</v>
      </c>
      <c r="P4" s="88"/>
      <c r="Q4" s="88"/>
      <c r="R4" s="89"/>
      <c r="S4" s="89"/>
      <c r="T4" s="73"/>
      <c r="U4" s="71" t="s">
        <v>7</v>
      </c>
      <c r="V4" s="72"/>
      <c r="W4" s="72"/>
      <c r="X4" s="72"/>
      <c r="Y4" s="73"/>
      <c r="Z4" s="74" t="s">
        <v>8</v>
      </c>
    </row>
    <row r="5" spans="1:26" s="3" customFormat="1" ht="37.15" customHeight="1" x14ac:dyDescent="0.25">
      <c r="A5" s="82"/>
      <c r="B5" s="84"/>
      <c r="C5" s="12" t="s">
        <v>9</v>
      </c>
      <c r="D5" s="13" t="s">
        <v>10</v>
      </c>
      <c r="E5" s="13" t="s">
        <v>11</v>
      </c>
      <c r="F5" s="14" t="s">
        <v>12</v>
      </c>
      <c r="G5" s="15" t="s">
        <v>13</v>
      </c>
      <c r="H5" s="16" t="s">
        <v>14</v>
      </c>
      <c r="I5" s="17" t="s">
        <v>15</v>
      </c>
      <c r="J5" s="18" t="s">
        <v>16</v>
      </c>
      <c r="K5" s="19" t="s">
        <v>13</v>
      </c>
      <c r="L5" s="20" t="s">
        <v>17</v>
      </c>
      <c r="M5" s="21" t="s">
        <v>18</v>
      </c>
      <c r="N5" s="22" t="s">
        <v>13</v>
      </c>
      <c r="O5" s="16" t="s">
        <v>19</v>
      </c>
      <c r="P5" s="17" t="s">
        <v>20</v>
      </c>
      <c r="Q5" s="17" t="s">
        <v>21</v>
      </c>
      <c r="R5" s="23" t="s">
        <v>22</v>
      </c>
      <c r="S5" s="24" t="s">
        <v>23</v>
      </c>
      <c r="T5" s="25" t="s">
        <v>13</v>
      </c>
      <c r="U5" s="20" t="s">
        <v>24</v>
      </c>
      <c r="V5" s="26" t="s">
        <v>25</v>
      </c>
      <c r="W5" s="26" t="s">
        <v>26</v>
      </c>
      <c r="X5" s="21" t="s">
        <v>27</v>
      </c>
      <c r="Y5" s="22" t="s">
        <v>13</v>
      </c>
      <c r="Z5" s="75"/>
    </row>
    <row r="6" spans="1:26" s="3" customFormat="1" ht="22.15" customHeight="1" x14ac:dyDescent="0.25">
      <c r="A6" s="76" t="s">
        <v>28</v>
      </c>
      <c r="B6" s="4" t="s">
        <v>52</v>
      </c>
      <c r="C6" s="27">
        <v>1262</v>
      </c>
      <c r="D6" s="27">
        <v>704</v>
      </c>
      <c r="E6" s="27">
        <v>4200</v>
      </c>
      <c r="F6" s="27">
        <v>1897</v>
      </c>
      <c r="G6" s="32">
        <f>SUM(C6:F6)</f>
        <v>8063</v>
      </c>
      <c r="H6" s="27">
        <v>1745</v>
      </c>
      <c r="I6" s="27">
        <v>2873</v>
      </c>
      <c r="J6" s="27">
        <v>2783</v>
      </c>
      <c r="K6" s="40">
        <f>SUM(H6:J6)</f>
        <v>7401</v>
      </c>
      <c r="L6" s="27">
        <v>4069</v>
      </c>
      <c r="M6" s="27">
        <v>5954</v>
      </c>
      <c r="N6" s="32">
        <f>SUM(L6:M6)</f>
        <v>10023</v>
      </c>
      <c r="O6" s="27">
        <v>2673</v>
      </c>
      <c r="P6" s="27">
        <v>4359</v>
      </c>
      <c r="Q6" s="27">
        <v>6432</v>
      </c>
      <c r="R6" s="27">
        <v>4765</v>
      </c>
      <c r="S6" s="27">
        <v>1408</v>
      </c>
      <c r="T6" s="40">
        <f>SUM(O6:S6)</f>
        <v>19637</v>
      </c>
      <c r="U6" s="27">
        <v>3613</v>
      </c>
      <c r="V6" s="27">
        <v>3059</v>
      </c>
      <c r="W6" s="27">
        <v>4722</v>
      </c>
      <c r="X6" s="27">
        <v>6700</v>
      </c>
      <c r="Y6" s="32">
        <f>SUM(U6:X6)</f>
        <v>18094</v>
      </c>
      <c r="Z6" s="41">
        <f>G6+K6+N6+T6+Y6</f>
        <v>63218</v>
      </c>
    </row>
    <row r="7" spans="1:26" s="3" customFormat="1" ht="22.15" customHeight="1" x14ac:dyDescent="0.25">
      <c r="A7" s="77"/>
      <c r="B7" s="5" t="s">
        <v>53</v>
      </c>
      <c r="C7" s="27">
        <v>1238</v>
      </c>
      <c r="D7" s="27">
        <v>662</v>
      </c>
      <c r="E7" s="27">
        <v>3927</v>
      </c>
      <c r="F7" s="27">
        <v>1876</v>
      </c>
      <c r="G7" s="32">
        <f>SUM(C7:F7)</f>
        <v>7703</v>
      </c>
      <c r="H7" s="27">
        <v>1632</v>
      </c>
      <c r="I7" s="27">
        <v>2764</v>
      </c>
      <c r="J7" s="27">
        <v>2552</v>
      </c>
      <c r="K7" s="40">
        <f>SUM(H7:J7)</f>
        <v>6948</v>
      </c>
      <c r="L7" s="27">
        <v>3914</v>
      </c>
      <c r="M7" s="27">
        <v>5902</v>
      </c>
      <c r="N7" s="32">
        <f>SUM(L7:M7)</f>
        <v>9816</v>
      </c>
      <c r="O7" s="27">
        <v>2440</v>
      </c>
      <c r="P7" s="27">
        <v>4023</v>
      </c>
      <c r="Q7" s="27">
        <v>6124</v>
      </c>
      <c r="R7" s="27">
        <v>4537</v>
      </c>
      <c r="S7" s="27">
        <v>1380</v>
      </c>
      <c r="T7" s="40">
        <f>SUM(O7:S7)</f>
        <v>18504</v>
      </c>
      <c r="U7" s="27">
        <v>3414</v>
      </c>
      <c r="V7" s="27">
        <v>2871</v>
      </c>
      <c r="W7" s="27">
        <v>4654</v>
      </c>
      <c r="X7" s="27">
        <v>6439</v>
      </c>
      <c r="Y7" s="32">
        <f>SUM(U7:X7)</f>
        <v>17378</v>
      </c>
      <c r="Z7" s="42">
        <f>G7+K7+N7+T7+Y7</f>
        <v>60349</v>
      </c>
    </row>
    <row r="8" spans="1:26" s="3" customFormat="1" ht="22.15" customHeight="1" x14ac:dyDescent="0.25">
      <c r="A8" s="78" t="s">
        <v>29</v>
      </c>
      <c r="B8" s="79"/>
      <c r="C8" s="33">
        <v>2500</v>
      </c>
      <c r="D8" s="33">
        <v>1366</v>
      </c>
      <c r="E8" s="33">
        <v>8127</v>
      </c>
      <c r="F8" s="33">
        <v>3773</v>
      </c>
      <c r="G8" s="33">
        <f>G6+G7</f>
        <v>15766</v>
      </c>
      <c r="H8" s="33">
        <v>3377</v>
      </c>
      <c r="I8" s="33">
        <v>5637</v>
      </c>
      <c r="J8" s="33">
        <v>5335</v>
      </c>
      <c r="K8" s="33">
        <f>K6+K7</f>
        <v>14349</v>
      </c>
      <c r="L8" s="33">
        <v>7983</v>
      </c>
      <c r="M8" s="33">
        <v>11856</v>
      </c>
      <c r="N8" s="33">
        <f>N6+N7</f>
        <v>19839</v>
      </c>
      <c r="O8" s="33">
        <v>5113</v>
      </c>
      <c r="P8" s="33">
        <v>8382</v>
      </c>
      <c r="Q8" s="33">
        <v>12556</v>
      </c>
      <c r="R8" s="33">
        <v>9302</v>
      </c>
      <c r="S8" s="33">
        <v>2788</v>
      </c>
      <c r="T8" s="33">
        <f>T6+T7</f>
        <v>38141</v>
      </c>
      <c r="U8" s="33">
        <v>7027</v>
      </c>
      <c r="V8" s="33">
        <v>5930</v>
      </c>
      <c r="W8" s="33">
        <v>9376</v>
      </c>
      <c r="X8" s="33">
        <v>13139</v>
      </c>
      <c r="Y8" s="33">
        <f>Y6+Y7</f>
        <v>35472</v>
      </c>
      <c r="Z8" s="43">
        <f>SUM(Z6:Z7)</f>
        <v>123567</v>
      </c>
    </row>
    <row r="9" spans="1:26" s="3" customFormat="1" ht="22.15" customHeight="1" x14ac:dyDescent="0.25">
      <c r="A9" s="76" t="s">
        <v>30</v>
      </c>
      <c r="B9" s="4" t="s">
        <v>52</v>
      </c>
      <c r="C9" s="27">
        <v>2818</v>
      </c>
      <c r="D9" s="27">
        <v>1557</v>
      </c>
      <c r="E9" s="27">
        <v>8926</v>
      </c>
      <c r="F9" s="27">
        <v>4047</v>
      </c>
      <c r="G9" s="32">
        <f>SUM(C9:F9)</f>
        <v>17348</v>
      </c>
      <c r="H9" s="27">
        <v>3474</v>
      </c>
      <c r="I9" s="27">
        <v>5888</v>
      </c>
      <c r="J9" s="27">
        <v>5537</v>
      </c>
      <c r="K9" s="40">
        <f>SUM(H9:J9)</f>
        <v>14899</v>
      </c>
      <c r="L9" s="27">
        <v>9127</v>
      </c>
      <c r="M9" s="27">
        <v>12779</v>
      </c>
      <c r="N9" s="32">
        <f>SUM(L9:M9)</f>
        <v>21906</v>
      </c>
      <c r="O9" s="27">
        <v>5267</v>
      </c>
      <c r="P9" s="27">
        <v>10811</v>
      </c>
      <c r="Q9" s="27">
        <v>14845</v>
      </c>
      <c r="R9" s="27">
        <v>10367</v>
      </c>
      <c r="S9" s="27">
        <v>2747</v>
      </c>
      <c r="T9" s="40">
        <f>SUM(O9:S9)</f>
        <v>44037</v>
      </c>
      <c r="U9" s="44">
        <v>7942</v>
      </c>
      <c r="V9" s="27">
        <v>7451</v>
      </c>
      <c r="W9" s="27">
        <v>9798</v>
      </c>
      <c r="X9" s="27">
        <v>14318</v>
      </c>
      <c r="Y9" s="32">
        <f>SUM(U9:X9)</f>
        <v>39509</v>
      </c>
      <c r="Z9" s="45">
        <f>G9+K9+N9+T9+Y9</f>
        <v>137699</v>
      </c>
    </row>
    <row r="10" spans="1:26" s="3" customFormat="1" ht="22.15" customHeight="1" x14ac:dyDescent="0.25">
      <c r="A10" s="77"/>
      <c r="B10" s="6" t="s">
        <v>53</v>
      </c>
      <c r="C10" s="27">
        <v>2619</v>
      </c>
      <c r="D10" s="27">
        <v>1468</v>
      </c>
      <c r="E10" s="27">
        <v>8449</v>
      </c>
      <c r="F10" s="27">
        <v>4047</v>
      </c>
      <c r="G10" s="32">
        <f>SUM(C10:F10)</f>
        <v>16583</v>
      </c>
      <c r="H10" s="27">
        <v>3285</v>
      </c>
      <c r="I10" s="27">
        <v>5639</v>
      </c>
      <c r="J10" s="27">
        <v>5310</v>
      </c>
      <c r="K10" s="40">
        <f>SUM(H10:J10)</f>
        <v>14234</v>
      </c>
      <c r="L10" s="27">
        <v>8725</v>
      </c>
      <c r="M10" s="27">
        <v>11843</v>
      </c>
      <c r="N10" s="32">
        <f>SUM(L10:M10)</f>
        <v>20568</v>
      </c>
      <c r="O10" s="27">
        <v>5013</v>
      </c>
      <c r="P10" s="27">
        <v>9712</v>
      </c>
      <c r="Q10" s="27">
        <v>13918</v>
      </c>
      <c r="R10" s="27">
        <v>9854</v>
      </c>
      <c r="S10" s="27">
        <v>2525</v>
      </c>
      <c r="T10" s="40">
        <f>SUM(O10:S10)</f>
        <v>41022</v>
      </c>
      <c r="U10" s="44">
        <v>7602</v>
      </c>
      <c r="V10" s="27">
        <v>6908</v>
      </c>
      <c r="W10" s="27">
        <v>9318</v>
      </c>
      <c r="X10" s="27">
        <v>13365</v>
      </c>
      <c r="Y10" s="32">
        <f>SUM(U10:X10)</f>
        <v>37193</v>
      </c>
      <c r="Z10" s="46">
        <f>G10+K10+N10+T10+Y10</f>
        <v>129600</v>
      </c>
    </row>
    <row r="11" spans="1:26" s="3" customFormat="1" ht="22.15" customHeight="1" x14ac:dyDescent="0.25">
      <c r="A11" s="78" t="s">
        <v>31</v>
      </c>
      <c r="B11" s="79"/>
      <c r="C11" s="33">
        <v>5437</v>
      </c>
      <c r="D11" s="33">
        <v>3025</v>
      </c>
      <c r="E11" s="33">
        <v>17375</v>
      </c>
      <c r="F11" s="33">
        <v>8094</v>
      </c>
      <c r="G11" s="33">
        <f>G9+G10</f>
        <v>33931</v>
      </c>
      <c r="H11" s="33">
        <v>6759</v>
      </c>
      <c r="I11" s="33">
        <v>11527</v>
      </c>
      <c r="J11" s="33">
        <v>10847</v>
      </c>
      <c r="K11" s="33">
        <f>K9+K10</f>
        <v>29133</v>
      </c>
      <c r="L11" s="33">
        <v>17852</v>
      </c>
      <c r="M11" s="33">
        <v>24622</v>
      </c>
      <c r="N11" s="33">
        <f>N9+N10</f>
        <v>42474</v>
      </c>
      <c r="O11" s="33">
        <v>10280</v>
      </c>
      <c r="P11" s="33">
        <v>20523</v>
      </c>
      <c r="Q11" s="33">
        <v>28763</v>
      </c>
      <c r="R11" s="33">
        <v>20221</v>
      </c>
      <c r="S11" s="33">
        <v>5272</v>
      </c>
      <c r="T11" s="33">
        <f>T9+T10</f>
        <v>85059</v>
      </c>
      <c r="U11" s="33">
        <v>15544</v>
      </c>
      <c r="V11" s="33">
        <v>14359</v>
      </c>
      <c r="W11" s="33">
        <v>19116</v>
      </c>
      <c r="X11" s="33">
        <v>27683</v>
      </c>
      <c r="Y11" s="33">
        <f>Y9+Y10</f>
        <v>76702</v>
      </c>
      <c r="Z11" s="43">
        <f>SUM(Z9:Z10)</f>
        <v>267299</v>
      </c>
    </row>
    <row r="12" spans="1:26" s="3" customFormat="1" ht="22.15" customHeight="1" x14ac:dyDescent="0.25">
      <c r="A12" s="76" t="s">
        <v>32</v>
      </c>
      <c r="B12" s="4" t="s">
        <v>52</v>
      </c>
      <c r="C12" s="27">
        <v>2908</v>
      </c>
      <c r="D12" s="27">
        <v>1616</v>
      </c>
      <c r="E12" s="27">
        <v>8847</v>
      </c>
      <c r="F12" s="27">
        <v>4090</v>
      </c>
      <c r="G12" s="32">
        <f>SUM(C12:F12)</f>
        <v>17461</v>
      </c>
      <c r="H12" s="27">
        <v>3463</v>
      </c>
      <c r="I12" s="27">
        <v>5805</v>
      </c>
      <c r="J12" s="27">
        <v>5294</v>
      </c>
      <c r="K12" s="40">
        <f>SUM(H12:J12)</f>
        <v>14562</v>
      </c>
      <c r="L12" s="27">
        <v>8038</v>
      </c>
      <c r="M12" s="27">
        <v>11184</v>
      </c>
      <c r="N12" s="32">
        <f>SUM(L12:M12)</f>
        <v>19222</v>
      </c>
      <c r="O12" s="27">
        <v>4793</v>
      </c>
      <c r="P12" s="27">
        <v>10489</v>
      </c>
      <c r="Q12" s="27">
        <v>12683</v>
      </c>
      <c r="R12" s="27">
        <v>10025</v>
      </c>
      <c r="S12" s="27">
        <v>2263</v>
      </c>
      <c r="T12" s="40">
        <f>SUM(O12:S12)</f>
        <v>40253</v>
      </c>
      <c r="U12" s="44">
        <v>7819</v>
      </c>
      <c r="V12" s="27">
        <v>7756</v>
      </c>
      <c r="W12" s="27">
        <v>9036</v>
      </c>
      <c r="X12" s="27">
        <v>13347</v>
      </c>
      <c r="Y12" s="32">
        <f>SUM(U12:X12)</f>
        <v>37958</v>
      </c>
      <c r="Z12" s="45">
        <f>G12+K12+N12+T12+Y12</f>
        <v>129456</v>
      </c>
    </row>
    <row r="13" spans="1:26" s="3" customFormat="1" ht="22.15" customHeight="1" x14ac:dyDescent="0.25">
      <c r="A13" s="77"/>
      <c r="B13" s="6" t="s">
        <v>53</v>
      </c>
      <c r="C13" s="27">
        <v>2956</v>
      </c>
      <c r="D13" s="27">
        <v>1692</v>
      </c>
      <c r="E13" s="27">
        <v>8788</v>
      </c>
      <c r="F13" s="27">
        <v>4137</v>
      </c>
      <c r="G13" s="32">
        <f>SUM(C13:F13)</f>
        <v>17573</v>
      </c>
      <c r="H13" s="28">
        <v>3452</v>
      </c>
      <c r="I13" s="47">
        <v>5648</v>
      </c>
      <c r="J13" s="48">
        <v>5171</v>
      </c>
      <c r="K13" s="40">
        <f>SUM(H13:J13)</f>
        <v>14271</v>
      </c>
      <c r="L13" s="27">
        <v>7486</v>
      </c>
      <c r="M13" s="27">
        <v>10374</v>
      </c>
      <c r="N13" s="32">
        <f>SUM(L13:M13)</f>
        <v>17860</v>
      </c>
      <c r="O13" s="27">
        <v>4503</v>
      </c>
      <c r="P13" s="27">
        <v>9803</v>
      </c>
      <c r="Q13" s="27">
        <v>11678</v>
      </c>
      <c r="R13" s="27">
        <v>9465</v>
      </c>
      <c r="S13" s="27">
        <v>2059</v>
      </c>
      <c r="T13" s="40">
        <f>SUM(O13:S13)</f>
        <v>37508</v>
      </c>
      <c r="U13" s="44">
        <v>7248</v>
      </c>
      <c r="V13" s="27">
        <v>7478</v>
      </c>
      <c r="W13" s="27">
        <v>8654</v>
      </c>
      <c r="X13" s="27">
        <v>12952</v>
      </c>
      <c r="Y13" s="32">
        <f>SUM(U13:X13)</f>
        <v>36332</v>
      </c>
      <c r="Z13" s="46">
        <f>G13+K13+N13+T13+Y13</f>
        <v>123544</v>
      </c>
    </row>
    <row r="14" spans="1:26" s="3" customFormat="1" ht="22.15" customHeight="1" x14ac:dyDescent="0.25">
      <c r="A14" s="78" t="s">
        <v>33</v>
      </c>
      <c r="B14" s="79"/>
      <c r="C14" s="33">
        <v>5864</v>
      </c>
      <c r="D14" s="33">
        <v>3308</v>
      </c>
      <c r="E14" s="33">
        <v>17635</v>
      </c>
      <c r="F14" s="33">
        <v>8227</v>
      </c>
      <c r="G14" s="33">
        <f>G12+G13</f>
        <v>35034</v>
      </c>
      <c r="H14" s="33">
        <v>6915</v>
      </c>
      <c r="I14" s="33">
        <v>11453</v>
      </c>
      <c r="J14" s="33">
        <v>10465</v>
      </c>
      <c r="K14" s="33">
        <f>K12+K13</f>
        <v>28833</v>
      </c>
      <c r="L14" s="33">
        <v>15524</v>
      </c>
      <c r="M14" s="33">
        <v>21558</v>
      </c>
      <c r="N14" s="33">
        <f>N12+N13</f>
        <v>37082</v>
      </c>
      <c r="O14" s="33">
        <v>9296</v>
      </c>
      <c r="P14" s="33">
        <v>20292</v>
      </c>
      <c r="Q14" s="33">
        <v>24361</v>
      </c>
      <c r="R14" s="33">
        <v>19490</v>
      </c>
      <c r="S14" s="33">
        <v>4322</v>
      </c>
      <c r="T14" s="33">
        <f>T12+T13</f>
        <v>77761</v>
      </c>
      <c r="U14" s="33">
        <v>15067</v>
      </c>
      <c r="V14" s="33">
        <v>15234</v>
      </c>
      <c r="W14" s="33">
        <v>17690</v>
      </c>
      <c r="X14" s="33">
        <v>26299</v>
      </c>
      <c r="Y14" s="33">
        <f>Y12+Y13</f>
        <v>74290</v>
      </c>
      <c r="Z14" s="43">
        <f>SUM(Z12:Z13)</f>
        <v>253000</v>
      </c>
    </row>
    <row r="15" spans="1:26" s="3" customFormat="1" ht="22.15" customHeight="1" x14ac:dyDescent="0.25">
      <c r="A15" s="76" t="s">
        <v>34</v>
      </c>
      <c r="B15" s="4" t="s">
        <v>52</v>
      </c>
      <c r="C15" s="27">
        <v>3327</v>
      </c>
      <c r="D15" s="27">
        <v>1987</v>
      </c>
      <c r="E15" s="27">
        <v>9482</v>
      </c>
      <c r="F15" s="27">
        <v>4803</v>
      </c>
      <c r="G15" s="32">
        <f>SUM(C15:F15)</f>
        <v>19599</v>
      </c>
      <c r="H15" s="27">
        <v>4128</v>
      </c>
      <c r="I15" s="27">
        <v>6018</v>
      </c>
      <c r="J15" s="27">
        <v>5492</v>
      </c>
      <c r="K15" s="40">
        <f>SUM(H15:J15)</f>
        <v>15638</v>
      </c>
      <c r="L15" s="27">
        <v>7463</v>
      </c>
      <c r="M15" s="27">
        <v>11185</v>
      </c>
      <c r="N15" s="32">
        <f>SUM(L15:M15)</f>
        <v>18648</v>
      </c>
      <c r="O15" s="27">
        <v>5248</v>
      </c>
      <c r="P15" s="27">
        <v>11219</v>
      </c>
      <c r="Q15" s="27">
        <v>12009</v>
      </c>
      <c r="R15" s="27">
        <v>9698</v>
      </c>
      <c r="S15" s="27">
        <v>2035</v>
      </c>
      <c r="T15" s="40">
        <f>SUM(O15:S15)</f>
        <v>40209</v>
      </c>
      <c r="U15" s="44">
        <v>7110</v>
      </c>
      <c r="V15" s="27">
        <v>7654</v>
      </c>
      <c r="W15" s="27">
        <v>8819</v>
      </c>
      <c r="X15" s="27">
        <v>15081</v>
      </c>
      <c r="Y15" s="32">
        <f>SUM(U15:X15)</f>
        <v>38664</v>
      </c>
      <c r="Z15" s="45">
        <f>G15+K15+N15+T15+Y15</f>
        <v>132758</v>
      </c>
    </row>
    <row r="16" spans="1:26" s="3" customFormat="1" ht="22.15" customHeight="1" x14ac:dyDescent="0.25">
      <c r="A16" s="77"/>
      <c r="B16" s="6" t="s">
        <v>53</v>
      </c>
      <c r="C16" s="27">
        <v>3554</v>
      </c>
      <c r="D16" s="27">
        <v>2130</v>
      </c>
      <c r="E16" s="27">
        <v>9414</v>
      </c>
      <c r="F16" s="27">
        <v>4677</v>
      </c>
      <c r="G16" s="32">
        <f>SUM(C16:F16)</f>
        <v>19775</v>
      </c>
      <c r="H16" s="27">
        <v>3892</v>
      </c>
      <c r="I16" s="27">
        <v>5692</v>
      </c>
      <c r="J16" s="27">
        <v>5653</v>
      </c>
      <c r="K16" s="40">
        <f>SUM(H16:J16)</f>
        <v>15237</v>
      </c>
      <c r="L16" s="27">
        <v>7074</v>
      </c>
      <c r="M16" s="27">
        <v>10169</v>
      </c>
      <c r="N16" s="32">
        <f>SUM(L16:M16)</f>
        <v>17243</v>
      </c>
      <c r="O16" s="27">
        <v>5477</v>
      </c>
      <c r="P16" s="27">
        <v>10429</v>
      </c>
      <c r="Q16" s="27">
        <v>11194</v>
      </c>
      <c r="R16" s="27">
        <v>9258</v>
      </c>
      <c r="S16" s="27">
        <v>1991</v>
      </c>
      <c r="T16" s="40">
        <f>SUM(O16:S16)</f>
        <v>38349</v>
      </c>
      <c r="U16" s="44">
        <v>6685</v>
      </c>
      <c r="V16" s="27">
        <v>7315</v>
      </c>
      <c r="W16" s="27">
        <v>8774</v>
      </c>
      <c r="X16" s="27">
        <v>15047</v>
      </c>
      <c r="Y16" s="32">
        <f>SUM(U16:X16)</f>
        <v>37821</v>
      </c>
      <c r="Z16" s="46">
        <f>G16+K16+N16+T16+Y16</f>
        <v>128425</v>
      </c>
    </row>
    <row r="17" spans="1:26" s="3" customFormat="1" ht="22.15" customHeight="1" x14ac:dyDescent="0.25">
      <c r="A17" s="78" t="s">
        <v>35</v>
      </c>
      <c r="B17" s="79"/>
      <c r="C17" s="33">
        <v>6881</v>
      </c>
      <c r="D17" s="33">
        <v>4117</v>
      </c>
      <c r="E17" s="33">
        <v>18896</v>
      </c>
      <c r="F17" s="33">
        <v>9480</v>
      </c>
      <c r="G17" s="33">
        <f>G15+G16</f>
        <v>39374</v>
      </c>
      <c r="H17" s="33">
        <v>8020</v>
      </c>
      <c r="I17" s="33">
        <v>11710</v>
      </c>
      <c r="J17" s="33">
        <v>11145</v>
      </c>
      <c r="K17" s="33">
        <f>K15+K16</f>
        <v>30875</v>
      </c>
      <c r="L17" s="33">
        <v>14537</v>
      </c>
      <c r="M17" s="33">
        <v>21354</v>
      </c>
      <c r="N17" s="33">
        <f>N15+N16</f>
        <v>35891</v>
      </c>
      <c r="O17" s="33">
        <v>10725</v>
      </c>
      <c r="P17" s="33">
        <v>21648</v>
      </c>
      <c r="Q17" s="33">
        <v>23203</v>
      </c>
      <c r="R17" s="33">
        <v>18956</v>
      </c>
      <c r="S17" s="33">
        <v>4026</v>
      </c>
      <c r="T17" s="33">
        <f>T15+T16</f>
        <v>78558</v>
      </c>
      <c r="U17" s="33">
        <v>13795</v>
      </c>
      <c r="V17" s="33">
        <v>14969</v>
      </c>
      <c r="W17" s="33">
        <v>17593</v>
      </c>
      <c r="X17" s="33">
        <v>30128</v>
      </c>
      <c r="Y17" s="33">
        <f>Y15+Y16</f>
        <v>76485</v>
      </c>
      <c r="Z17" s="43">
        <f>SUM(Z15:Z16)</f>
        <v>261183</v>
      </c>
    </row>
    <row r="18" spans="1:26" s="3" customFormat="1" ht="22.15" customHeight="1" x14ac:dyDescent="0.25">
      <c r="A18" s="76" t="s">
        <v>36</v>
      </c>
      <c r="B18" s="4" t="s">
        <v>52</v>
      </c>
      <c r="C18" s="27">
        <v>3810</v>
      </c>
      <c r="D18" s="27">
        <v>2464</v>
      </c>
      <c r="E18" s="27">
        <v>10564</v>
      </c>
      <c r="F18" s="27">
        <v>4739</v>
      </c>
      <c r="G18" s="32">
        <f>SUM(C18:F18)</f>
        <v>21577</v>
      </c>
      <c r="H18" s="27">
        <v>5005</v>
      </c>
      <c r="I18" s="27">
        <v>6018</v>
      </c>
      <c r="J18" s="27">
        <v>6610</v>
      </c>
      <c r="K18" s="40">
        <f>SUM(H18:J18)</f>
        <v>17633</v>
      </c>
      <c r="L18" s="27">
        <v>7298</v>
      </c>
      <c r="M18" s="27">
        <v>11736</v>
      </c>
      <c r="N18" s="32">
        <f>SUM(L18:M18)</f>
        <v>19034</v>
      </c>
      <c r="O18" s="27">
        <v>6449</v>
      </c>
      <c r="P18" s="27">
        <v>11544</v>
      </c>
      <c r="Q18" s="27">
        <v>11335</v>
      </c>
      <c r="R18" s="27">
        <v>10016</v>
      </c>
      <c r="S18" s="27">
        <v>2216</v>
      </c>
      <c r="T18" s="40">
        <f>SUM(O18:S18)</f>
        <v>41560</v>
      </c>
      <c r="U18" s="44">
        <v>5451</v>
      </c>
      <c r="V18" s="27">
        <v>6014</v>
      </c>
      <c r="W18" s="27">
        <v>9023</v>
      </c>
      <c r="X18" s="27">
        <v>15408</v>
      </c>
      <c r="Y18" s="32">
        <f>SUM(U18:X18)</f>
        <v>35896</v>
      </c>
      <c r="Z18" s="45">
        <f>G18+K18+N18+T18+Y18</f>
        <v>135700</v>
      </c>
    </row>
    <row r="19" spans="1:26" s="3" customFormat="1" ht="22.15" customHeight="1" x14ac:dyDescent="0.25">
      <c r="A19" s="77"/>
      <c r="B19" s="6" t="s">
        <v>53</v>
      </c>
      <c r="C19" s="27">
        <v>4146</v>
      </c>
      <c r="D19" s="27">
        <v>2723</v>
      </c>
      <c r="E19" s="27">
        <v>10892</v>
      </c>
      <c r="F19" s="27">
        <v>4849</v>
      </c>
      <c r="G19" s="32">
        <f>SUM(C19:F19)</f>
        <v>22610</v>
      </c>
      <c r="H19" s="27">
        <v>5153</v>
      </c>
      <c r="I19" s="27">
        <v>6238</v>
      </c>
      <c r="J19" s="27">
        <v>7243</v>
      </c>
      <c r="K19" s="40">
        <f>SUM(H19:J19)</f>
        <v>18634</v>
      </c>
      <c r="L19" s="27">
        <v>7357</v>
      </c>
      <c r="M19" s="27">
        <v>11670</v>
      </c>
      <c r="N19" s="32">
        <f>SUM(L19:M19)</f>
        <v>19027</v>
      </c>
      <c r="O19" s="27">
        <v>6755</v>
      </c>
      <c r="P19" s="27">
        <v>10646</v>
      </c>
      <c r="Q19" s="27">
        <v>10971</v>
      </c>
      <c r="R19" s="27">
        <v>9682</v>
      </c>
      <c r="S19" s="27">
        <v>2339</v>
      </c>
      <c r="T19" s="40">
        <f>SUM(O19:S19)</f>
        <v>40393</v>
      </c>
      <c r="U19" s="44">
        <v>5419</v>
      </c>
      <c r="V19" s="27">
        <v>5682</v>
      </c>
      <c r="W19" s="27">
        <v>9633</v>
      </c>
      <c r="X19" s="27">
        <v>15223</v>
      </c>
      <c r="Y19" s="32">
        <f>SUM(U19:X19)</f>
        <v>35957</v>
      </c>
      <c r="Z19" s="46">
        <f>G19+K19+N19+T19+Y19</f>
        <v>136621</v>
      </c>
    </row>
    <row r="20" spans="1:26" s="3" customFormat="1" ht="22.15" customHeight="1" x14ac:dyDescent="0.25">
      <c r="A20" s="78" t="s">
        <v>37</v>
      </c>
      <c r="B20" s="79"/>
      <c r="C20" s="33">
        <v>7956</v>
      </c>
      <c r="D20" s="33">
        <v>5187</v>
      </c>
      <c r="E20" s="33">
        <v>21456</v>
      </c>
      <c r="F20" s="33">
        <v>9588</v>
      </c>
      <c r="G20" s="33">
        <f>G18+G19</f>
        <v>44187</v>
      </c>
      <c r="H20" s="33">
        <v>10158</v>
      </c>
      <c r="I20" s="33">
        <v>12256</v>
      </c>
      <c r="J20" s="33">
        <v>13853</v>
      </c>
      <c r="K20" s="33">
        <f>K18+K19</f>
        <v>36267</v>
      </c>
      <c r="L20" s="33">
        <v>14655</v>
      </c>
      <c r="M20" s="33">
        <v>23406</v>
      </c>
      <c r="N20" s="33">
        <f>N18+N19</f>
        <v>38061</v>
      </c>
      <c r="O20" s="33">
        <v>13204</v>
      </c>
      <c r="P20" s="33">
        <v>22190</v>
      </c>
      <c r="Q20" s="33">
        <v>22306</v>
      </c>
      <c r="R20" s="33">
        <v>19698</v>
      </c>
      <c r="S20" s="33">
        <v>4555</v>
      </c>
      <c r="T20" s="33">
        <f>T18+T19</f>
        <v>81953</v>
      </c>
      <c r="U20" s="33">
        <v>10870</v>
      </c>
      <c r="V20" s="33">
        <v>11696</v>
      </c>
      <c r="W20" s="33">
        <v>18656</v>
      </c>
      <c r="X20" s="33">
        <v>30631</v>
      </c>
      <c r="Y20" s="33">
        <f>Y18+Y19</f>
        <v>71853</v>
      </c>
      <c r="Z20" s="43">
        <f>SUM(Z18:Z19)</f>
        <v>272321</v>
      </c>
    </row>
    <row r="21" spans="1:26" s="3" customFormat="1" ht="22.15" customHeight="1" x14ac:dyDescent="0.25">
      <c r="A21" s="76" t="s">
        <v>38</v>
      </c>
      <c r="B21" s="4" t="s">
        <v>52</v>
      </c>
      <c r="C21" s="27">
        <v>4410</v>
      </c>
      <c r="D21" s="27">
        <v>3019</v>
      </c>
      <c r="E21" s="27">
        <v>11862</v>
      </c>
      <c r="F21" s="27">
        <v>5382</v>
      </c>
      <c r="G21" s="32">
        <f>SUM(C21:F21)</f>
        <v>24673</v>
      </c>
      <c r="H21" s="27">
        <v>5904</v>
      </c>
      <c r="I21" s="27">
        <v>6655</v>
      </c>
      <c r="J21" s="27">
        <v>8252</v>
      </c>
      <c r="K21" s="40">
        <f>SUM(H21:J21)</f>
        <v>20811</v>
      </c>
      <c r="L21" s="27">
        <v>8406</v>
      </c>
      <c r="M21" s="27">
        <v>13207</v>
      </c>
      <c r="N21" s="32">
        <f>SUM(L21:M21)</f>
        <v>21613</v>
      </c>
      <c r="O21" s="27">
        <v>7287</v>
      </c>
      <c r="P21" s="27">
        <v>9079</v>
      </c>
      <c r="Q21" s="27">
        <v>11838</v>
      </c>
      <c r="R21" s="27">
        <v>11764</v>
      </c>
      <c r="S21" s="27">
        <v>2679</v>
      </c>
      <c r="T21" s="40">
        <f>SUM(O21:S21)</f>
        <v>42647</v>
      </c>
      <c r="U21" s="44">
        <v>5096</v>
      </c>
      <c r="V21" s="27">
        <v>5205</v>
      </c>
      <c r="W21" s="27">
        <v>11062</v>
      </c>
      <c r="X21" s="27">
        <v>14086</v>
      </c>
      <c r="Y21" s="32">
        <f>SUM(U21:X21)</f>
        <v>35449</v>
      </c>
      <c r="Z21" s="45">
        <f>G21+K21+N21+T21+Y21</f>
        <v>145193</v>
      </c>
    </row>
    <row r="22" spans="1:26" s="3" customFormat="1" ht="22.15" customHeight="1" x14ac:dyDescent="0.25">
      <c r="A22" s="77"/>
      <c r="B22" s="6" t="s">
        <v>53</v>
      </c>
      <c r="C22" s="27">
        <v>5072</v>
      </c>
      <c r="D22" s="27">
        <v>3397</v>
      </c>
      <c r="E22" s="27">
        <v>13208</v>
      </c>
      <c r="F22" s="27">
        <v>6063</v>
      </c>
      <c r="G22" s="32">
        <f>SUM(C22:F22)</f>
        <v>27740</v>
      </c>
      <c r="H22" s="27">
        <v>6238</v>
      </c>
      <c r="I22" s="27">
        <v>7609</v>
      </c>
      <c r="J22" s="27">
        <v>8879</v>
      </c>
      <c r="K22" s="40">
        <f>SUM(H22:J22)</f>
        <v>22726</v>
      </c>
      <c r="L22" s="27">
        <v>9482</v>
      </c>
      <c r="M22" s="27">
        <v>14573</v>
      </c>
      <c r="N22" s="32">
        <f>SUM(L22:M22)</f>
        <v>24055</v>
      </c>
      <c r="O22" s="27">
        <v>7751</v>
      </c>
      <c r="P22" s="27">
        <v>9600</v>
      </c>
      <c r="Q22" s="27">
        <v>13642</v>
      </c>
      <c r="R22" s="27">
        <v>11865</v>
      </c>
      <c r="S22" s="27">
        <v>3445</v>
      </c>
      <c r="T22" s="40">
        <f>SUM(O22:S22)</f>
        <v>46303</v>
      </c>
      <c r="U22" s="44">
        <v>6255</v>
      </c>
      <c r="V22" s="27">
        <v>5792</v>
      </c>
      <c r="W22" s="27">
        <v>12851</v>
      </c>
      <c r="X22" s="27">
        <v>15232</v>
      </c>
      <c r="Y22" s="32">
        <f>SUM(U22:X22)</f>
        <v>40130</v>
      </c>
      <c r="Z22" s="46">
        <f>G22+K22+N22+T22+Y22</f>
        <v>160954</v>
      </c>
    </row>
    <row r="23" spans="1:26" s="3" customFormat="1" ht="21.75" customHeight="1" x14ac:dyDescent="0.25">
      <c r="A23" s="78" t="s">
        <v>39</v>
      </c>
      <c r="B23" s="79"/>
      <c r="C23" s="33">
        <v>9482</v>
      </c>
      <c r="D23" s="33">
        <v>6416</v>
      </c>
      <c r="E23" s="33">
        <v>25070</v>
      </c>
      <c r="F23" s="33">
        <v>11445</v>
      </c>
      <c r="G23" s="33">
        <f>G21+G22</f>
        <v>52413</v>
      </c>
      <c r="H23" s="33">
        <v>12142</v>
      </c>
      <c r="I23" s="33">
        <v>14264</v>
      </c>
      <c r="J23" s="33">
        <v>17131</v>
      </c>
      <c r="K23" s="33">
        <f>K21+K22</f>
        <v>43537</v>
      </c>
      <c r="L23" s="33">
        <v>17888</v>
      </c>
      <c r="M23" s="33">
        <v>27780</v>
      </c>
      <c r="N23" s="33">
        <f>N21+N22</f>
        <v>45668</v>
      </c>
      <c r="O23" s="33">
        <v>15038</v>
      </c>
      <c r="P23" s="33">
        <v>18679</v>
      </c>
      <c r="Q23" s="33">
        <v>25480</v>
      </c>
      <c r="R23" s="33">
        <v>23629</v>
      </c>
      <c r="S23" s="33">
        <v>6124</v>
      </c>
      <c r="T23" s="33">
        <f>T21+T22</f>
        <v>88950</v>
      </c>
      <c r="U23" s="33">
        <v>11351</v>
      </c>
      <c r="V23" s="33">
        <v>10997</v>
      </c>
      <c r="W23" s="33">
        <v>23913</v>
      </c>
      <c r="X23" s="33">
        <v>29318</v>
      </c>
      <c r="Y23" s="33">
        <f>Y21+Y22</f>
        <v>75579</v>
      </c>
      <c r="Z23" s="43">
        <f>SUM(Z21:Z22)</f>
        <v>306147</v>
      </c>
    </row>
    <row r="24" spans="1:26" s="3" customFormat="1" ht="22.15" customHeight="1" x14ac:dyDescent="0.25">
      <c r="A24" s="76" t="s">
        <v>40</v>
      </c>
      <c r="B24" s="4" t="s">
        <v>52</v>
      </c>
      <c r="C24" s="27">
        <v>4432</v>
      </c>
      <c r="D24" s="27">
        <v>3046</v>
      </c>
      <c r="E24" s="27">
        <v>12264</v>
      </c>
      <c r="F24" s="27">
        <v>6114</v>
      </c>
      <c r="G24" s="32">
        <f>SUM(C24:F24)</f>
        <v>25856</v>
      </c>
      <c r="H24" s="27">
        <v>5531</v>
      </c>
      <c r="I24" s="27">
        <v>7018</v>
      </c>
      <c r="J24" s="27">
        <v>8045</v>
      </c>
      <c r="K24" s="40">
        <f>SUM(H24:J24)</f>
        <v>20594</v>
      </c>
      <c r="L24" s="27">
        <v>9784</v>
      </c>
      <c r="M24" s="27">
        <v>14225</v>
      </c>
      <c r="N24" s="32">
        <f>SUM(L24:M24)</f>
        <v>24009</v>
      </c>
      <c r="O24" s="31">
        <v>6825</v>
      </c>
      <c r="P24" s="27">
        <v>9217</v>
      </c>
      <c r="Q24" s="27">
        <v>12861</v>
      </c>
      <c r="R24" s="27">
        <v>11381</v>
      </c>
      <c r="S24" s="27">
        <v>3148</v>
      </c>
      <c r="T24" s="40">
        <f>SUM(O24:S24)</f>
        <v>43432</v>
      </c>
      <c r="U24" s="44">
        <v>6446</v>
      </c>
      <c r="V24" s="27">
        <v>5493</v>
      </c>
      <c r="W24" s="27">
        <v>11509</v>
      </c>
      <c r="X24" s="27">
        <v>13167</v>
      </c>
      <c r="Y24" s="32">
        <f>SUM(U24:X24)</f>
        <v>36615</v>
      </c>
      <c r="Z24" s="45">
        <f>G24+K24+N24+T24+Y24</f>
        <v>150506</v>
      </c>
    </row>
    <row r="25" spans="1:26" s="3" customFormat="1" ht="22.15" customHeight="1" x14ac:dyDescent="0.25">
      <c r="A25" s="77"/>
      <c r="B25" s="6" t="s">
        <v>53</v>
      </c>
      <c r="C25" s="27">
        <v>5107</v>
      </c>
      <c r="D25" s="27">
        <v>3351</v>
      </c>
      <c r="E25" s="27">
        <v>14454</v>
      </c>
      <c r="F25" s="27">
        <v>6950</v>
      </c>
      <c r="G25" s="32">
        <f>SUM(C25:F25)</f>
        <v>29862</v>
      </c>
      <c r="H25" s="27">
        <v>5738</v>
      </c>
      <c r="I25" s="27">
        <v>8051</v>
      </c>
      <c r="J25" s="27">
        <v>8906</v>
      </c>
      <c r="K25" s="40">
        <f>SUM(H25:J25)</f>
        <v>22695</v>
      </c>
      <c r="L25" s="27">
        <v>11320</v>
      </c>
      <c r="M25" s="27">
        <v>16028</v>
      </c>
      <c r="N25" s="32">
        <f>SUM(L25:M25)</f>
        <v>27348</v>
      </c>
      <c r="O25" s="31">
        <v>7747</v>
      </c>
      <c r="P25" s="27">
        <v>11452</v>
      </c>
      <c r="Q25" s="27">
        <v>16102</v>
      </c>
      <c r="R25" s="27">
        <v>12425</v>
      </c>
      <c r="S25" s="27">
        <v>3940</v>
      </c>
      <c r="T25" s="40">
        <f>SUM(O25:S25)</f>
        <v>51666</v>
      </c>
      <c r="U25" s="44">
        <v>8387</v>
      </c>
      <c r="V25" s="27">
        <v>7107</v>
      </c>
      <c r="W25" s="27">
        <v>13415</v>
      </c>
      <c r="X25" s="27">
        <v>16301</v>
      </c>
      <c r="Y25" s="32">
        <f>SUM(U25:X25)</f>
        <v>45210</v>
      </c>
      <c r="Z25" s="46">
        <f>G25+K25+N25+T25+Y25</f>
        <v>176781</v>
      </c>
    </row>
    <row r="26" spans="1:26" s="3" customFormat="1" ht="22.15" customHeight="1" x14ac:dyDescent="0.25">
      <c r="A26" s="78" t="s">
        <v>41</v>
      </c>
      <c r="B26" s="79"/>
      <c r="C26" s="33">
        <v>9539</v>
      </c>
      <c r="D26" s="33">
        <v>6397</v>
      </c>
      <c r="E26" s="33">
        <v>26718</v>
      </c>
      <c r="F26" s="33">
        <v>13064</v>
      </c>
      <c r="G26" s="33">
        <f>G24+G25</f>
        <v>55718</v>
      </c>
      <c r="H26" s="33">
        <v>11269</v>
      </c>
      <c r="I26" s="33">
        <v>15069</v>
      </c>
      <c r="J26" s="33">
        <v>16951</v>
      </c>
      <c r="K26" s="33">
        <f>K24+K25</f>
        <v>43289</v>
      </c>
      <c r="L26" s="33">
        <v>21104</v>
      </c>
      <c r="M26" s="33">
        <v>30253</v>
      </c>
      <c r="N26" s="33">
        <f>N24+N25</f>
        <v>51357</v>
      </c>
      <c r="O26" s="33">
        <v>14572</v>
      </c>
      <c r="P26" s="33">
        <v>20669</v>
      </c>
      <c r="Q26" s="33">
        <v>28963</v>
      </c>
      <c r="R26" s="33">
        <v>23806</v>
      </c>
      <c r="S26" s="33">
        <v>7088</v>
      </c>
      <c r="T26" s="33">
        <f>T24+T25</f>
        <v>95098</v>
      </c>
      <c r="U26" s="33">
        <v>14833</v>
      </c>
      <c r="V26" s="33">
        <v>12600</v>
      </c>
      <c r="W26" s="33">
        <v>24924</v>
      </c>
      <c r="X26" s="33">
        <v>29468</v>
      </c>
      <c r="Y26" s="33">
        <f>Y24+Y25</f>
        <v>81825</v>
      </c>
      <c r="Z26" s="43">
        <f>SUM(Z24:Z25)</f>
        <v>327287</v>
      </c>
    </row>
    <row r="27" spans="1:26" s="3" customFormat="1" ht="22.15" customHeight="1" x14ac:dyDescent="0.25">
      <c r="A27" s="76" t="s">
        <v>42</v>
      </c>
      <c r="B27" s="4" t="s">
        <v>52</v>
      </c>
      <c r="C27" s="27">
        <v>5625</v>
      </c>
      <c r="D27" s="27">
        <v>3522</v>
      </c>
      <c r="E27" s="27">
        <v>16296</v>
      </c>
      <c r="F27" s="27">
        <v>8007</v>
      </c>
      <c r="G27" s="32">
        <f>SUM(C27:F27)</f>
        <v>33450</v>
      </c>
      <c r="H27" s="27">
        <v>5959</v>
      </c>
      <c r="I27" s="27">
        <v>8683</v>
      </c>
      <c r="J27" s="27">
        <v>9344</v>
      </c>
      <c r="K27" s="40">
        <f>SUM(H27:J27)</f>
        <v>23986</v>
      </c>
      <c r="L27" s="27">
        <v>14016</v>
      </c>
      <c r="M27" s="27">
        <v>17758</v>
      </c>
      <c r="N27" s="32">
        <f>SUM(L27:M27)</f>
        <v>31774</v>
      </c>
      <c r="O27" s="27">
        <v>8600</v>
      </c>
      <c r="P27" s="27">
        <v>14367</v>
      </c>
      <c r="Q27" s="27">
        <v>18617</v>
      </c>
      <c r="R27" s="27">
        <v>13632</v>
      </c>
      <c r="S27" s="27">
        <v>4188</v>
      </c>
      <c r="T27" s="40">
        <f>SUM(O27:S27)</f>
        <v>59404</v>
      </c>
      <c r="U27" s="44">
        <v>10115</v>
      </c>
      <c r="V27" s="27">
        <v>9187</v>
      </c>
      <c r="W27" s="27">
        <v>14407</v>
      </c>
      <c r="X27" s="27">
        <v>18904</v>
      </c>
      <c r="Y27" s="32">
        <f>SUM(U27:X27)</f>
        <v>52613</v>
      </c>
      <c r="Z27" s="45">
        <f>G27+K27+N27+T27+Y27</f>
        <v>201227</v>
      </c>
    </row>
    <row r="28" spans="1:26" s="3" customFormat="1" ht="22.15" customHeight="1" x14ac:dyDescent="0.25">
      <c r="A28" s="77"/>
      <c r="B28" s="6" t="s">
        <v>53</v>
      </c>
      <c r="C28" s="27">
        <v>6291</v>
      </c>
      <c r="D28" s="27">
        <v>3839</v>
      </c>
      <c r="E28" s="27">
        <v>18672</v>
      </c>
      <c r="F28" s="27">
        <v>8959</v>
      </c>
      <c r="G28" s="32">
        <f>SUM(C28:F28)</f>
        <v>37761</v>
      </c>
      <c r="H28" s="27">
        <v>6203</v>
      </c>
      <c r="I28" s="27">
        <v>9704</v>
      </c>
      <c r="J28" s="27">
        <v>10199</v>
      </c>
      <c r="K28" s="40">
        <f>SUM(H28:J28)</f>
        <v>26106</v>
      </c>
      <c r="L28" s="27">
        <v>15370</v>
      </c>
      <c r="M28" s="27">
        <v>19215</v>
      </c>
      <c r="N28" s="32">
        <f>SUM(L28:M28)</f>
        <v>34585</v>
      </c>
      <c r="O28" s="27">
        <v>9318</v>
      </c>
      <c r="P28" s="27">
        <v>17102</v>
      </c>
      <c r="Q28" s="27">
        <v>20173</v>
      </c>
      <c r="R28" s="27">
        <v>15538</v>
      </c>
      <c r="S28" s="27">
        <v>4424</v>
      </c>
      <c r="T28" s="40">
        <f>SUM(O28:S28)</f>
        <v>66555</v>
      </c>
      <c r="U28" s="44">
        <v>11523</v>
      </c>
      <c r="V28" s="27">
        <v>11851</v>
      </c>
      <c r="W28" s="27">
        <v>16036</v>
      </c>
      <c r="X28" s="27">
        <v>22470</v>
      </c>
      <c r="Y28" s="32">
        <f>SUM(U28:X28)</f>
        <v>61880</v>
      </c>
      <c r="Z28" s="59">
        <f>G28+K28+N28+T28+Y28</f>
        <v>226887</v>
      </c>
    </row>
    <row r="29" spans="1:26" s="3" customFormat="1" ht="22.15" customHeight="1" x14ac:dyDescent="0.25">
      <c r="A29" s="78" t="s">
        <v>43</v>
      </c>
      <c r="B29" s="79"/>
      <c r="C29" s="33">
        <v>11916</v>
      </c>
      <c r="D29" s="33">
        <v>7361</v>
      </c>
      <c r="E29" s="33">
        <v>34968</v>
      </c>
      <c r="F29" s="33">
        <v>16966</v>
      </c>
      <c r="G29" s="33">
        <f>G27+G28</f>
        <v>71211</v>
      </c>
      <c r="H29" s="33">
        <v>12162</v>
      </c>
      <c r="I29" s="33">
        <v>18387</v>
      </c>
      <c r="J29" s="33">
        <v>19543</v>
      </c>
      <c r="K29" s="33">
        <f>K27+K28</f>
        <v>50092</v>
      </c>
      <c r="L29" s="33">
        <v>29386</v>
      </c>
      <c r="M29" s="33">
        <v>36973</v>
      </c>
      <c r="N29" s="33">
        <f>N27+N28</f>
        <v>66359</v>
      </c>
      <c r="O29" s="33">
        <v>17918</v>
      </c>
      <c r="P29" s="33">
        <v>31469</v>
      </c>
      <c r="Q29" s="33">
        <v>38790</v>
      </c>
      <c r="R29" s="33">
        <v>29170</v>
      </c>
      <c r="S29" s="33">
        <v>8612</v>
      </c>
      <c r="T29" s="33">
        <f>T27+T28</f>
        <v>125959</v>
      </c>
      <c r="U29" s="33">
        <v>21638</v>
      </c>
      <c r="V29" s="33">
        <v>21038</v>
      </c>
      <c r="W29" s="33">
        <v>30443</v>
      </c>
      <c r="X29" s="33">
        <v>41374</v>
      </c>
      <c r="Y29" s="33">
        <f>Y27+Y28</f>
        <v>114493</v>
      </c>
      <c r="Z29" s="43">
        <f>SUM(Z27:Z28)</f>
        <v>428114</v>
      </c>
    </row>
    <row r="30" spans="1:26" s="3" customFormat="1" ht="22.15" customHeight="1" x14ac:dyDescent="0.25">
      <c r="A30" s="76" t="s">
        <v>44</v>
      </c>
      <c r="B30" s="4" t="s">
        <v>52</v>
      </c>
      <c r="C30" s="27">
        <v>5964</v>
      </c>
      <c r="D30" s="27">
        <v>3594</v>
      </c>
      <c r="E30" s="27">
        <v>16974</v>
      </c>
      <c r="F30" s="27">
        <v>8066</v>
      </c>
      <c r="G30" s="32">
        <f>SUM(C30:F30)</f>
        <v>34598</v>
      </c>
      <c r="H30" s="27">
        <v>5682</v>
      </c>
      <c r="I30" s="27">
        <v>9842</v>
      </c>
      <c r="J30" s="27">
        <v>9298</v>
      </c>
      <c r="K30" s="40">
        <f>SUM(H30:J30)</f>
        <v>24822</v>
      </c>
      <c r="L30" s="27">
        <v>14104</v>
      </c>
      <c r="M30" s="27">
        <v>17633</v>
      </c>
      <c r="N30" s="32">
        <f>SUM(L30:M30)</f>
        <v>31737</v>
      </c>
      <c r="O30" s="27">
        <v>8124</v>
      </c>
      <c r="P30" s="27">
        <v>16536</v>
      </c>
      <c r="Q30" s="27">
        <v>19571</v>
      </c>
      <c r="R30" s="27">
        <v>14861</v>
      </c>
      <c r="S30" s="27">
        <v>4275</v>
      </c>
      <c r="T30" s="40">
        <f>SUM(O30:S30)</f>
        <v>63367</v>
      </c>
      <c r="U30" s="44">
        <v>11397</v>
      </c>
      <c r="V30" s="27">
        <v>11900</v>
      </c>
      <c r="W30" s="27">
        <v>14569</v>
      </c>
      <c r="X30" s="27">
        <v>21653</v>
      </c>
      <c r="Y30" s="32">
        <f>SUM(U30:X30)</f>
        <v>59519</v>
      </c>
      <c r="Z30" s="45">
        <f>G30+K30+N30+T30+Y30</f>
        <v>214043</v>
      </c>
    </row>
    <row r="31" spans="1:26" s="3" customFormat="1" ht="22.15" customHeight="1" x14ac:dyDescent="0.25">
      <c r="A31" s="77"/>
      <c r="B31" s="6" t="s">
        <v>53</v>
      </c>
      <c r="C31" s="27">
        <v>6085</v>
      </c>
      <c r="D31" s="27">
        <v>3965</v>
      </c>
      <c r="E31" s="27">
        <v>18306</v>
      </c>
      <c r="F31" s="27">
        <v>8769</v>
      </c>
      <c r="G31" s="32">
        <f>SUM(C31:F31)</f>
        <v>37125</v>
      </c>
      <c r="H31" s="27">
        <v>5798</v>
      </c>
      <c r="I31" s="27">
        <v>10263</v>
      </c>
      <c r="J31" s="27">
        <v>9607</v>
      </c>
      <c r="K31" s="40">
        <f>SUM(H31:J31)</f>
        <v>25668</v>
      </c>
      <c r="L31" s="27">
        <v>14439</v>
      </c>
      <c r="M31" s="27">
        <v>18729</v>
      </c>
      <c r="N31" s="32">
        <f>SUM(L31:M31)</f>
        <v>33168</v>
      </c>
      <c r="O31" s="27">
        <v>8165</v>
      </c>
      <c r="P31" s="27">
        <v>18048</v>
      </c>
      <c r="Q31" s="27">
        <v>17242</v>
      </c>
      <c r="R31" s="27">
        <v>15885</v>
      </c>
      <c r="S31" s="27">
        <v>3914</v>
      </c>
      <c r="T31" s="40">
        <f>SUM(O31:S31)</f>
        <v>63254</v>
      </c>
      <c r="U31" s="44">
        <v>11213</v>
      </c>
      <c r="V31" s="27">
        <v>12669</v>
      </c>
      <c r="W31" s="27">
        <v>14065</v>
      </c>
      <c r="X31" s="27">
        <v>23451</v>
      </c>
      <c r="Y31" s="32">
        <f>SUM(U31:X31)</f>
        <v>61398</v>
      </c>
      <c r="Z31" s="46">
        <f>G31+K31+N31+T31+Y31</f>
        <v>220613</v>
      </c>
    </row>
    <row r="32" spans="1:26" s="3" customFormat="1" ht="22.15" customHeight="1" x14ac:dyDescent="0.25">
      <c r="A32" s="78" t="s">
        <v>45</v>
      </c>
      <c r="B32" s="79"/>
      <c r="C32" s="33">
        <v>12049</v>
      </c>
      <c r="D32" s="33">
        <v>7559</v>
      </c>
      <c r="E32" s="33">
        <v>35280</v>
      </c>
      <c r="F32" s="33">
        <v>16835</v>
      </c>
      <c r="G32" s="33">
        <f>G30+G31</f>
        <v>71723</v>
      </c>
      <c r="H32" s="33">
        <v>11480</v>
      </c>
      <c r="I32" s="33">
        <v>20105</v>
      </c>
      <c r="J32" s="33">
        <v>18905</v>
      </c>
      <c r="K32" s="33">
        <f>K30+K31</f>
        <v>50490</v>
      </c>
      <c r="L32" s="33">
        <v>28543</v>
      </c>
      <c r="M32" s="33">
        <v>36362</v>
      </c>
      <c r="N32" s="33">
        <f>N30+N31</f>
        <v>64905</v>
      </c>
      <c r="O32" s="33">
        <v>16289</v>
      </c>
      <c r="P32" s="33">
        <v>34584</v>
      </c>
      <c r="Q32" s="33">
        <v>36813</v>
      </c>
      <c r="R32" s="33">
        <v>30746</v>
      </c>
      <c r="S32" s="33">
        <v>8189</v>
      </c>
      <c r="T32" s="33">
        <f>T30+T31</f>
        <v>126621</v>
      </c>
      <c r="U32" s="33">
        <v>22610</v>
      </c>
      <c r="V32" s="33">
        <v>24569</v>
      </c>
      <c r="W32" s="33">
        <v>28634</v>
      </c>
      <c r="X32" s="33">
        <v>45104</v>
      </c>
      <c r="Y32" s="33">
        <f>Y30+Y31</f>
        <v>120917</v>
      </c>
      <c r="Z32" s="43">
        <f>SUM(Z30:Z31)</f>
        <v>434656</v>
      </c>
    </row>
    <row r="33" spans="1:28" s="3" customFormat="1" ht="22.15" customHeight="1" x14ac:dyDescent="0.25">
      <c r="A33" s="76" t="s">
        <v>46</v>
      </c>
      <c r="B33" s="4" t="s">
        <v>52</v>
      </c>
      <c r="C33" s="27">
        <v>5034</v>
      </c>
      <c r="D33" s="27">
        <v>3483</v>
      </c>
      <c r="E33" s="27">
        <v>14440</v>
      </c>
      <c r="F33" s="27">
        <v>6912</v>
      </c>
      <c r="G33" s="32">
        <f>SUM(C33:F33)</f>
        <v>29869</v>
      </c>
      <c r="H33" s="27">
        <v>5113</v>
      </c>
      <c r="I33" s="27">
        <v>8447</v>
      </c>
      <c r="J33" s="27">
        <v>7762</v>
      </c>
      <c r="K33" s="40">
        <f>SUM(H33:J33)</f>
        <v>21322</v>
      </c>
      <c r="L33" s="27">
        <v>10409</v>
      </c>
      <c r="M33" s="27">
        <v>14563</v>
      </c>
      <c r="N33" s="32">
        <f>SUM(L33:M33)</f>
        <v>24972</v>
      </c>
      <c r="O33" s="27">
        <v>6237</v>
      </c>
      <c r="P33" s="27">
        <v>14319</v>
      </c>
      <c r="Q33" s="27">
        <v>13757</v>
      </c>
      <c r="R33" s="27">
        <v>12337</v>
      </c>
      <c r="S33" s="27">
        <v>3378</v>
      </c>
      <c r="T33" s="40">
        <f>SUM(O33:S33)</f>
        <v>50028</v>
      </c>
      <c r="U33" s="44">
        <v>8727</v>
      </c>
      <c r="V33" s="27">
        <v>9148</v>
      </c>
      <c r="W33" s="27">
        <v>10257</v>
      </c>
      <c r="X33" s="27">
        <v>17995</v>
      </c>
      <c r="Y33" s="32">
        <f>SUM(U33:X33)</f>
        <v>46127</v>
      </c>
      <c r="Z33" s="45">
        <f>G33+K33+N33+T33+Y33</f>
        <v>172318</v>
      </c>
    </row>
    <row r="34" spans="1:28" s="3" customFormat="1" ht="22.15" customHeight="1" x14ac:dyDescent="0.25">
      <c r="A34" s="77"/>
      <c r="B34" s="6" t="s">
        <v>53</v>
      </c>
      <c r="C34" s="27">
        <v>5262</v>
      </c>
      <c r="D34" s="27">
        <v>3767</v>
      </c>
      <c r="E34" s="27">
        <v>15532</v>
      </c>
      <c r="F34" s="27">
        <v>7194</v>
      </c>
      <c r="G34" s="32">
        <f>SUM(C34:F34)</f>
        <v>31755</v>
      </c>
      <c r="H34" s="27">
        <v>5264</v>
      </c>
      <c r="I34" s="27">
        <v>8666</v>
      </c>
      <c r="J34" s="27">
        <v>8881</v>
      </c>
      <c r="K34" s="40">
        <f>SUM(H34:J34)</f>
        <v>22811</v>
      </c>
      <c r="L34" s="27">
        <v>11046</v>
      </c>
      <c r="M34" s="27">
        <v>16353</v>
      </c>
      <c r="N34" s="32">
        <f>SUM(L34:M34)</f>
        <v>27399</v>
      </c>
      <c r="O34" s="27">
        <v>6409</v>
      </c>
      <c r="P34" s="27">
        <v>14966</v>
      </c>
      <c r="Q34" s="27">
        <v>11928</v>
      </c>
      <c r="R34" s="27">
        <v>13388</v>
      </c>
      <c r="S34" s="27">
        <v>2921</v>
      </c>
      <c r="T34" s="40">
        <f>SUM(O34:S34)</f>
        <v>49612</v>
      </c>
      <c r="U34" s="44">
        <v>7405</v>
      </c>
      <c r="V34" s="27">
        <v>8633</v>
      </c>
      <c r="W34" s="27">
        <v>9659</v>
      </c>
      <c r="X34" s="27">
        <v>19518</v>
      </c>
      <c r="Y34" s="32">
        <f>SUM(U34:X34)</f>
        <v>45215</v>
      </c>
      <c r="Z34" s="46">
        <f>G34+K34+N34+T34+Y34</f>
        <v>176792</v>
      </c>
    </row>
    <row r="35" spans="1:28" s="3" customFormat="1" ht="22.15" customHeight="1" x14ac:dyDescent="0.25">
      <c r="A35" s="78" t="s">
        <v>47</v>
      </c>
      <c r="B35" s="79"/>
      <c r="C35" s="33">
        <v>10296</v>
      </c>
      <c r="D35" s="33">
        <v>7250</v>
      </c>
      <c r="E35" s="33">
        <v>29972</v>
      </c>
      <c r="F35" s="33">
        <v>14106</v>
      </c>
      <c r="G35" s="33">
        <f>G33+G34</f>
        <v>61624</v>
      </c>
      <c r="H35" s="33">
        <v>10377</v>
      </c>
      <c r="I35" s="33">
        <v>17113</v>
      </c>
      <c r="J35" s="33">
        <v>16643</v>
      </c>
      <c r="K35" s="33">
        <f>K33+K34</f>
        <v>44133</v>
      </c>
      <c r="L35" s="33">
        <v>21455</v>
      </c>
      <c r="M35" s="33">
        <v>30916</v>
      </c>
      <c r="N35" s="33">
        <f>N33+N34</f>
        <v>52371</v>
      </c>
      <c r="O35" s="33">
        <v>12646</v>
      </c>
      <c r="P35" s="33">
        <v>29285</v>
      </c>
      <c r="Q35" s="33">
        <v>25685</v>
      </c>
      <c r="R35" s="33">
        <v>25725</v>
      </c>
      <c r="S35" s="33">
        <v>6299</v>
      </c>
      <c r="T35" s="33">
        <f>T33+T34</f>
        <v>99640</v>
      </c>
      <c r="U35" s="33">
        <v>16132</v>
      </c>
      <c r="V35" s="33">
        <v>17781</v>
      </c>
      <c r="W35" s="33">
        <v>19916</v>
      </c>
      <c r="X35" s="33">
        <v>37513</v>
      </c>
      <c r="Y35" s="33">
        <f>Y33+Y34</f>
        <v>91342</v>
      </c>
      <c r="Z35" s="43">
        <f>SUM(Z33:Z34)</f>
        <v>349110</v>
      </c>
    </row>
    <row r="36" spans="1:28" s="3" customFormat="1" ht="22.15" customHeight="1" x14ac:dyDescent="0.25">
      <c r="A36" s="76" t="s">
        <v>48</v>
      </c>
      <c r="B36" s="4" t="s">
        <v>52</v>
      </c>
      <c r="C36" s="27">
        <v>4326</v>
      </c>
      <c r="D36" s="27">
        <v>3173</v>
      </c>
      <c r="E36" s="27">
        <v>12374</v>
      </c>
      <c r="F36" s="27">
        <v>5383</v>
      </c>
      <c r="G36" s="32">
        <f>SUM(C36:F36)</f>
        <v>25256</v>
      </c>
      <c r="H36" s="27">
        <v>4429</v>
      </c>
      <c r="I36" s="27">
        <v>6601</v>
      </c>
      <c r="J36" s="27">
        <v>7231</v>
      </c>
      <c r="K36" s="40">
        <f>SUM(H36:J36)</f>
        <v>18261</v>
      </c>
      <c r="L36" s="27">
        <v>7989</v>
      </c>
      <c r="M36" s="27">
        <v>12539</v>
      </c>
      <c r="N36" s="32">
        <f>SUM(L36:M36)</f>
        <v>20528</v>
      </c>
      <c r="O36" s="27">
        <v>4968</v>
      </c>
      <c r="P36" s="27">
        <v>10459</v>
      </c>
      <c r="Q36" s="27">
        <v>8965</v>
      </c>
      <c r="R36" s="27">
        <v>10180</v>
      </c>
      <c r="S36" s="27">
        <v>2464</v>
      </c>
      <c r="T36" s="40">
        <f>SUM(O36:S36)</f>
        <v>37036</v>
      </c>
      <c r="U36" s="44">
        <v>5407</v>
      </c>
      <c r="V36" s="27">
        <v>5847</v>
      </c>
      <c r="W36" s="27">
        <v>7271</v>
      </c>
      <c r="X36" s="27">
        <v>13907</v>
      </c>
      <c r="Y36" s="32">
        <f>SUM(U36:X36)</f>
        <v>32432</v>
      </c>
      <c r="Z36" s="45">
        <f>G36+K36+N36+T36+Y36</f>
        <v>133513</v>
      </c>
    </row>
    <row r="37" spans="1:28" s="3" customFormat="1" ht="22.15" customHeight="1" x14ac:dyDescent="0.25">
      <c r="A37" s="77"/>
      <c r="B37" s="6" t="s">
        <v>53</v>
      </c>
      <c r="C37" s="27">
        <v>4151</v>
      </c>
      <c r="D37" s="27">
        <v>3399</v>
      </c>
      <c r="E37" s="27">
        <v>12977</v>
      </c>
      <c r="F37" s="27">
        <v>5634</v>
      </c>
      <c r="G37" s="32">
        <f>SUM(C37:F37)</f>
        <v>26161</v>
      </c>
      <c r="H37" s="27">
        <v>4637</v>
      </c>
      <c r="I37" s="27">
        <v>6663</v>
      </c>
      <c r="J37" s="27">
        <v>7820</v>
      </c>
      <c r="K37" s="40">
        <f>SUM(H37:J37)</f>
        <v>19120</v>
      </c>
      <c r="L37" s="27">
        <v>8754</v>
      </c>
      <c r="M37" s="27">
        <v>13978</v>
      </c>
      <c r="N37" s="32">
        <f>SUM(L37:M37)</f>
        <v>22732</v>
      </c>
      <c r="O37" s="27">
        <v>5105</v>
      </c>
      <c r="P37" s="27">
        <v>8730</v>
      </c>
      <c r="Q37" s="27">
        <v>7179</v>
      </c>
      <c r="R37" s="27">
        <v>11696</v>
      </c>
      <c r="S37" s="27">
        <v>1926</v>
      </c>
      <c r="T37" s="40">
        <f>SUM(O37:S37)</f>
        <v>34636</v>
      </c>
      <c r="U37" s="44">
        <v>4195</v>
      </c>
      <c r="V37" s="27">
        <v>4804</v>
      </c>
      <c r="W37" s="27">
        <v>6789</v>
      </c>
      <c r="X37" s="27">
        <v>13543</v>
      </c>
      <c r="Y37" s="32">
        <f>SUM(U37:X37)</f>
        <v>29331</v>
      </c>
      <c r="Z37" s="46">
        <f>G37+K37+N37+T37+Y37</f>
        <v>131980</v>
      </c>
    </row>
    <row r="38" spans="1:28" s="3" customFormat="1" ht="22.15" customHeight="1" x14ac:dyDescent="0.25">
      <c r="A38" s="78" t="s">
        <v>49</v>
      </c>
      <c r="B38" s="79"/>
      <c r="C38" s="33">
        <v>8477</v>
      </c>
      <c r="D38" s="33">
        <v>6572</v>
      </c>
      <c r="E38" s="33">
        <v>25351</v>
      </c>
      <c r="F38" s="33">
        <v>11017</v>
      </c>
      <c r="G38" s="33">
        <f>G36+G37</f>
        <v>51417</v>
      </c>
      <c r="H38" s="33">
        <v>9066</v>
      </c>
      <c r="I38" s="33">
        <v>13264</v>
      </c>
      <c r="J38" s="33">
        <v>15051</v>
      </c>
      <c r="K38" s="33">
        <f>K36+K37</f>
        <v>37381</v>
      </c>
      <c r="L38" s="33">
        <v>16743</v>
      </c>
      <c r="M38" s="33">
        <v>26517</v>
      </c>
      <c r="N38" s="33">
        <f>N36+N37</f>
        <v>43260</v>
      </c>
      <c r="O38" s="33">
        <v>10073</v>
      </c>
      <c r="P38" s="33">
        <v>19189</v>
      </c>
      <c r="Q38" s="33">
        <v>16144</v>
      </c>
      <c r="R38" s="33">
        <v>21876</v>
      </c>
      <c r="S38" s="33">
        <v>4390</v>
      </c>
      <c r="T38" s="33">
        <f>T36+T37</f>
        <v>71672</v>
      </c>
      <c r="U38" s="33">
        <v>9602</v>
      </c>
      <c r="V38" s="33">
        <v>10651</v>
      </c>
      <c r="W38" s="33">
        <v>14060</v>
      </c>
      <c r="X38" s="33">
        <v>27450</v>
      </c>
      <c r="Y38" s="33">
        <f>Y36+Y37</f>
        <v>61763</v>
      </c>
      <c r="Z38" s="43">
        <f>SUM(Z36:Z37)</f>
        <v>265493</v>
      </c>
    </row>
    <row r="39" spans="1:28" s="3" customFormat="1" ht="22.15" customHeight="1" x14ac:dyDescent="0.25">
      <c r="A39" s="76" t="s">
        <v>50</v>
      </c>
      <c r="B39" s="4" t="s">
        <v>52</v>
      </c>
      <c r="C39" s="27">
        <v>7136</v>
      </c>
      <c r="D39" s="27">
        <v>6281</v>
      </c>
      <c r="E39" s="27">
        <v>21683</v>
      </c>
      <c r="F39" s="27">
        <v>9867</v>
      </c>
      <c r="G39" s="32">
        <f>SUM(C39:F39)</f>
        <v>44967</v>
      </c>
      <c r="H39" s="27">
        <v>9131</v>
      </c>
      <c r="I39" s="27">
        <v>14545</v>
      </c>
      <c r="J39" s="27">
        <v>14710</v>
      </c>
      <c r="K39" s="40">
        <f>SUM(H39:J39)</f>
        <v>38386</v>
      </c>
      <c r="L39" s="27">
        <v>18924</v>
      </c>
      <c r="M39" s="27">
        <v>29459</v>
      </c>
      <c r="N39" s="32">
        <f>SUM(L39:M39)</f>
        <v>48383</v>
      </c>
      <c r="O39" s="27">
        <v>8876</v>
      </c>
      <c r="P39" s="27">
        <v>13121</v>
      </c>
      <c r="Q39" s="27">
        <v>13347</v>
      </c>
      <c r="R39" s="27">
        <v>21032</v>
      </c>
      <c r="S39" s="27">
        <v>3519</v>
      </c>
      <c r="T39" s="40">
        <f>SUM(O39:S39)</f>
        <v>59895</v>
      </c>
      <c r="U39" s="44">
        <v>8146</v>
      </c>
      <c r="V39" s="27">
        <v>7814</v>
      </c>
      <c r="W39" s="27">
        <v>10466</v>
      </c>
      <c r="X39" s="27">
        <v>20289</v>
      </c>
      <c r="Y39" s="32">
        <f>SUM(U39:X39)</f>
        <v>46715</v>
      </c>
      <c r="Z39" s="45">
        <f>G39+K39+N39+T39+Y39</f>
        <v>238346</v>
      </c>
      <c r="AA39" s="7"/>
    </row>
    <row r="40" spans="1:28" s="3" customFormat="1" ht="22.15" customHeight="1" x14ac:dyDescent="0.25">
      <c r="A40" s="77"/>
      <c r="B40" s="6" t="s">
        <v>53</v>
      </c>
      <c r="C40" s="27">
        <v>7471</v>
      </c>
      <c r="D40" s="27">
        <v>6807</v>
      </c>
      <c r="E40" s="27">
        <v>24850</v>
      </c>
      <c r="F40" s="27">
        <v>11314</v>
      </c>
      <c r="G40" s="32">
        <f>SUM(C40:F40)</f>
        <v>50442</v>
      </c>
      <c r="H40" s="27">
        <v>9179</v>
      </c>
      <c r="I40" s="27">
        <v>15749</v>
      </c>
      <c r="J40" s="27">
        <v>16436</v>
      </c>
      <c r="K40" s="40">
        <f>SUM(H40:J40)</f>
        <v>41364</v>
      </c>
      <c r="L40" s="27">
        <v>24430</v>
      </c>
      <c r="M40" s="27">
        <v>31487</v>
      </c>
      <c r="N40" s="32">
        <f>SUM(L40:M40)</f>
        <v>55917</v>
      </c>
      <c r="O40" s="27">
        <v>8935</v>
      </c>
      <c r="P40" s="27">
        <v>11259</v>
      </c>
      <c r="Q40" s="27">
        <v>12454</v>
      </c>
      <c r="R40" s="27">
        <v>21101</v>
      </c>
      <c r="S40" s="27">
        <v>3455</v>
      </c>
      <c r="T40" s="40">
        <f>SUM(O40:S40)</f>
        <v>57204</v>
      </c>
      <c r="U40" s="44">
        <v>8457</v>
      </c>
      <c r="V40" s="27">
        <v>8082</v>
      </c>
      <c r="W40" s="27">
        <v>11021</v>
      </c>
      <c r="X40" s="27">
        <v>20075</v>
      </c>
      <c r="Y40" s="32">
        <f>SUM(U40:X40)</f>
        <v>47635</v>
      </c>
      <c r="Z40" s="46">
        <f>G40+K40+N40+T40+Y40</f>
        <v>252562</v>
      </c>
      <c r="AA40" s="7"/>
    </row>
    <row r="41" spans="1:28" s="3" customFormat="1" ht="22.15" customHeight="1" x14ac:dyDescent="0.25">
      <c r="A41" s="78" t="s">
        <v>51</v>
      </c>
      <c r="B41" s="79"/>
      <c r="C41" s="33">
        <v>14607</v>
      </c>
      <c r="D41" s="62">
        <v>13088</v>
      </c>
      <c r="E41" s="62">
        <v>46533</v>
      </c>
      <c r="F41" s="33">
        <v>21181</v>
      </c>
      <c r="G41" s="33">
        <f>G39+G40</f>
        <v>95409</v>
      </c>
      <c r="H41" s="33">
        <v>18310</v>
      </c>
      <c r="I41" s="62">
        <v>30294</v>
      </c>
      <c r="J41" s="33">
        <v>31146</v>
      </c>
      <c r="K41" s="33">
        <f>K39+K40</f>
        <v>79750</v>
      </c>
      <c r="L41" s="33">
        <v>43354</v>
      </c>
      <c r="M41" s="64">
        <v>60946</v>
      </c>
      <c r="N41" s="33">
        <f>N39+N40</f>
        <v>104300</v>
      </c>
      <c r="O41" s="33">
        <v>17811</v>
      </c>
      <c r="P41" s="62">
        <v>24380</v>
      </c>
      <c r="Q41" s="62">
        <v>25801</v>
      </c>
      <c r="R41" s="62">
        <v>42133</v>
      </c>
      <c r="S41" s="33">
        <v>6974</v>
      </c>
      <c r="T41" s="33">
        <f>T39+T40</f>
        <v>117099</v>
      </c>
      <c r="U41" s="33">
        <v>16603</v>
      </c>
      <c r="V41" s="62">
        <v>15896</v>
      </c>
      <c r="W41" s="62">
        <v>21487</v>
      </c>
      <c r="X41" s="33">
        <v>40364</v>
      </c>
      <c r="Y41" s="33">
        <f>Y39+Y40</f>
        <v>94350</v>
      </c>
      <c r="Z41" s="67">
        <f>SUM(Z39:Z40)</f>
        <v>490908</v>
      </c>
      <c r="AA41" s="7"/>
      <c r="AB41" s="7"/>
    </row>
    <row r="42" spans="1:28" s="3" customFormat="1" ht="22.15" customHeight="1" x14ac:dyDescent="0.25">
      <c r="A42" s="90" t="s">
        <v>13</v>
      </c>
      <c r="B42" s="8" t="s">
        <v>52</v>
      </c>
      <c r="C42" s="29">
        <f t="shared" ref="C42:F43" si="0">C6+C9+C12+C15+C18+C21+C24+C27+C30+C33+C36+C39</f>
        <v>51052</v>
      </c>
      <c r="D42" s="34">
        <f t="shared" si="0"/>
        <v>34446</v>
      </c>
      <c r="E42" s="34">
        <f t="shared" si="0"/>
        <v>147912</v>
      </c>
      <c r="F42" s="35">
        <f t="shared" si="0"/>
        <v>69307</v>
      </c>
      <c r="G42" s="32">
        <f>SUM(C42:F42)</f>
        <v>302717</v>
      </c>
      <c r="H42" s="29">
        <f t="shared" ref="H42:J43" si="1">H6+H9+H12+H15+H18+H21+H24+H27+H30+H33+H36+H39</f>
        <v>59564</v>
      </c>
      <c r="I42" s="34">
        <f t="shared" si="1"/>
        <v>88393</v>
      </c>
      <c r="J42" s="35">
        <f t="shared" si="1"/>
        <v>90358</v>
      </c>
      <c r="K42" s="40">
        <f>SUM(H42:J42)</f>
        <v>238315</v>
      </c>
      <c r="L42" s="29">
        <f>L6+L9+L12+L15+L18+L21+L24+L27+L30+L33+L36+L39</f>
        <v>119627</v>
      </c>
      <c r="M42" s="36">
        <f>M6+M9+M12+M15+M18+M21+M24+M27+M30+M33+M36+M39</f>
        <v>172222</v>
      </c>
      <c r="N42" s="65">
        <f>SUM(L42:M42)</f>
        <v>291849</v>
      </c>
      <c r="O42" s="29">
        <f t="shared" ref="O42:S43" si="2">O6+O9+O12+O15+O18+O21+O24+O27+O30+O33+O36+O39</f>
        <v>75347</v>
      </c>
      <c r="P42" s="34">
        <f t="shared" si="2"/>
        <v>135520</v>
      </c>
      <c r="Q42" s="34">
        <f t="shared" si="2"/>
        <v>156260</v>
      </c>
      <c r="R42" s="34">
        <f t="shared" si="2"/>
        <v>140058</v>
      </c>
      <c r="S42" s="35">
        <f t="shared" si="2"/>
        <v>34320</v>
      </c>
      <c r="T42" s="40">
        <f>SUM(O42:S42)</f>
        <v>541505</v>
      </c>
      <c r="U42" s="29">
        <f t="shared" ref="U42:X43" si="3">U6+U9+U12+U15+U18+U21+U24+U27+U30+U33+U36+U39</f>
        <v>87269</v>
      </c>
      <c r="V42" s="34">
        <f t="shared" si="3"/>
        <v>86528</v>
      </c>
      <c r="W42" s="34">
        <f t="shared" si="3"/>
        <v>120939</v>
      </c>
      <c r="X42" s="35">
        <f t="shared" si="3"/>
        <v>184855</v>
      </c>
      <c r="Y42" s="66">
        <f>SUM(U42:X42)</f>
        <v>479591</v>
      </c>
      <c r="Z42" s="69">
        <f>Z6+Z9+Z12+Z15+Z18+Z21+Z24+Z27+Z30+Z33+Z36+Z39</f>
        <v>1853977</v>
      </c>
      <c r="AA42" s="7"/>
    </row>
    <row r="43" spans="1:28" s="3" customFormat="1" ht="22.15" customHeight="1" x14ac:dyDescent="0.25">
      <c r="A43" s="91"/>
      <c r="B43" s="9" t="s">
        <v>54</v>
      </c>
      <c r="C43" s="63">
        <f t="shared" si="0"/>
        <v>53952</v>
      </c>
      <c r="D43" s="61">
        <f t="shared" si="0"/>
        <v>37200</v>
      </c>
      <c r="E43" s="61">
        <f t="shared" si="0"/>
        <v>159469</v>
      </c>
      <c r="F43" s="61">
        <f t="shared" si="0"/>
        <v>74469</v>
      </c>
      <c r="G43" s="32">
        <f>SUM(C43:F43)</f>
        <v>325090</v>
      </c>
      <c r="H43" s="61">
        <f t="shared" si="1"/>
        <v>60471</v>
      </c>
      <c r="I43" s="61">
        <f t="shared" si="1"/>
        <v>92686</v>
      </c>
      <c r="J43" s="61">
        <f t="shared" si="1"/>
        <v>96657</v>
      </c>
      <c r="K43" s="40">
        <f>SUM(H43:J43)</f>
        <v>249814</v>
      </c>
      <c r="L43" s="61">
        <f>L7+L10+L13+L16+L19+L22+L25+L28+L31+L34+L37+L40</f>
        <v>129397</v>
      </c>
      <c r="M43" s="61">
        <f>M7+M10+M13+M16+M19+M22+M25+M28+M31+M34+M37+M40</f>
        <v>180321</v>
      </c>
      <c r="N43" s="32">
        <f>SUM(L43:M43)</f>
        <v>309718</v>
      </c>
      <c r="O43" s="61">
        <f t="shared" si="2"/>
        <v>77618</v>
      </c>
      <c r="P43" s="61">
        <f t="shared" si="2"/>
        <v>135770</v>
      </c>
      <c r="Q43" s="61">
        <f t="shared" si="2"/>
        <v>152605</v>
      </c>
      <c r="R43" s="61">
        <f t="shared" si="2"/>
        <v>144694</v>
      </c>
      <c r="S43" s="61">
        <f t="shared" si="2"/>
        <v>34319</v>
      </c>
      <c r="T43" s="40">
        <f>SUM(O43:S43)</f>
        <v>545006</v>
      </c>
      <c r="U43" s="61">
        <f t="shared" si="3"/>
        <v>87803</v>
      </c>
      <c r="V43" s="61">
        <f t="shared" si="3"/>
        <v>89192</v>
      </c>
      <c r="W43" s="61">
        <f t="shared" si="3"/>
        <v>124869</v>
      </c>
      <c r="X43" s="61">
        <f t="shared" si="3"/>
        <v>193616</v>
      </c>
      <c r="Y43" s="66">
        <f>SUM(U43:X43)</f>
        <v>495480</v>
      </c>
      <c r="Z43" s="70">
        <f>Z7+Z10+Z13+Z16+Z19+Z22+Z25+Z28+Z31+Z34+Z37+Z40</f>
        <v>1925108</v>
      </c>
      <c r="AA43" s="7"/>
    </row>
    <row r="44" spans="1:28" s="3" customFormat="1" ht="36.6" customHeight="1" x14ac:dyDescent="0.25">
      <c r="A44" s="92" t="s">
        <v>8</v>
      </c>
      <c r="B44" s="93"/>
      <c r="C44" s="60">
        <f t="shared" ref="C44:M44" si="4">SUM(C42:C43)</f>
        <v>105004</v>
      </c>
      <c r="D44" s="37">
        <f t="shared" si="4"/>
        <v>71646</v>
      </c>
      <c r="E44" s="37">
        <f t="shared" si="4"/>
        <v>307381</v>
      </c>
      <c r="F44" s="37">
        <f t="shared" si="4"/>
        <v>143776</v>
      </c>
      <c r="G44" s="38">
        <f t="shared" si="4"/>
        <v>627807</v>
      </c>
      <c r="H44" s="30">
        <f t="shared" si="4"/>
        <v>120035</v>
      </c>
      <c r="I44" s="49">
        <f t="shared" si="4"/>
        <v>181079</v>
      </c>
      <c r="J44" s="50">
        <f t="shared" si="4"/>
        <v>187015</v>
      </c>
      <c r="K44" s="51">
        <f t="shared" si="4"/>
        <v>488129</v>
      </c>
      <c r="L44" s="52">
        <f t="shared" si="4"/>
        <v>249024</v>
      </c>
      <c r="M44" s="53">
        <f t="shared" si="4"/>
        <v>352543</v>
      </c>
      <c r="N44" s="54">
        <f>SUM(L44:M44)</f>
        <v>601567</v>
      </c>
      <c r="O44" s="55">
        <f>SUM(O42:O43)</f>
        <v>152965</v>
      </c>
      <c r="P44" s="49">
        <f>SUM(P42:P43)</f>
        <v>271290</v>
      </c>
      <c r="Q44" s="49">
        <f>SUM(Q42:Q43)</f>
        <v>308865</v>
      </c>
      <c r="R44" s="49">
        <f>SUM(R42:R43)</f>
        <v>284752</v>
      </c>
      <c r="S44" s="56">
        <f>SUM(S42:S43)</f>
        <v>68639</v>
      </c>
      <c r="T44" s="51">
        <f>SUM(O44:S44)</f>
        <v>1086511</v>
      </c>
      <c r="U44" s="57">
        <f>SUM(U42:U43)</f>
        <v>175072</v>
      </c>
      <c r="V44" s="37">
        <f>SUM(V42:V43)</f>
        <v>175720</v>
      </c>
      <c r="W44" s="37">
        <f>SUM(W42:W43)</f>
        <v>245808</v>
      </c>
      <c r="X44" s="58">
        <f>SUM(X42:X43)</f>
        <v>378471</v>
      </c>
      <c r="Y44" s="54">
        <f>SUM(U44:X44)</f>
        <v>975071</v>
      </c>
      <c r="Z44" s="68">
        <f>SUM(Z42:Z43)</f>
        <v>3779085</v>
      </c>
      <c r="AB44" s="7"/>
    </row>
  </sheetData>
  <mergeCells count="36">
    <mergeCell ref="A42:A43"/>
    <mergeCell ref="A44:B44"/>
    <mergeCell ref="A36:A37"/>
    <mergeCell ref="A38:B38"/>
    <mergeCell ref="A39:A40"/>
    <mergeCell ref="A41:B41"/>
    <mergeCell ref="A30:A31"/>
    <mergeCell ref="A32:B32"/>
    <mergeCell ref="A33:A34"/>
    <mergeCell ref="A35:B35"/>
    <mergeCell ref="A24:A25"/>
    <mergeCell ref="A26:B26"/>
    <mergeCell ref="A27:A28"/>
    <mergeCell ref="A29:B29"/>
    <mergeCell ref="A21:A22"/>
    <mergeCell ref="A23:B23"/>
    <mergeCell ref="A12:A13"/>
    <mergeCell ref="A14:B14"/>
    <mergeCell ref="A15:A16"/>
    <mergeCell ref="A17:B17"/>
    <mergeCell ref="A18:A19"/>
    <mergeCell ref="A20:B20"/>
    <mergeCell ref="A1:Z1"/>
    <mergeCell ref="A2:Z2"/>
    <mergeCell ref="A4:A5"/>
    <mergeCell ref="B4:B5"/>
    <mergeCell ref="C4:G4"/>
    <mergeCell ref="H4:K4"/>
    <mergeCell ref="L4:N4"/>
    <mergeCell ref="O4:T4"/>
    <mergeCell ref="U4:Y4"/>
    <mergeCell ref="Z4:Z5"/>
    <mergeCell ref="A6:A7"/>
    <mergeCell ref="A8:B8"/>
    <mergeCell ref="A9:A10"/>
    <mergeCell ref="A11:B11"/>
  </mergeCells>
  <phoneticPr fontId="2" type="noConversion"/>
  <pageMargins left="0.75" right="0.75" top="1" bottom="1" header="0.5" footer="0.5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REO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EO(GC)2_des</dc:creator>
  <cp:lastModifiedBy>Gary WONG</cp:lastModifiedBy>
  <cp:lastPrinted>2016-07-13T06:04:22Z</cp:lastPrinted>
  <dcterms:created xsi:type="dcterms:W3CDTF">2012-06-20T09:10:38Z</dcterms:created>
  <dcterms:modified xsi:type="dcterms:W3CDTF">2017-08-04T06:05:46Z</dcterms:modified>
</cp:coreProperties>
</file>